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c33d3987857348e1" Type="http://schemas.microsoft.com/office/2007/relationships/ui/extensibility" Target="customUI/customUI14.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codeName="{2E6947BB-A706-504E-29CB-9DD9B7763434}"/>
  <workbookPr codeName="ThisWorkbook" defaultThemeVersion="124226"/>
  <mc:AlternateContent xmlns:mc="http://schemas.openxmlformats.org/markup-compatibility/2006">
    <mc:Choice Requires="x15">
      <x15ac:absPath xmlns:x15ac="http://schemas.microsoft.com/office/spreadsheetml/2010/11/ac" url="C:\Users\User\Dropbox\RaeFank-Data\Documents\Work\Investment Management\Training 2010 -2015\2020 Presentations\Online Delivery modules\Standard templates and documents\Initiative level templates\"/>
    </mc:Choice>
  </mc:AlternateContent>
  <xr:revisionPtr revIDLastSave="0" documentId="8_{2D64FBB2-3997-495C-BFBD-542D9E07D2F5}" xr6:coauthVersionLast="45" xr6:coauthVersionMax="45" xr10:uidLastSave="{00000000-0000-0000-0000-000000000000}"/>
  <bookViews>
    <workbookView xWindow="31095" yWindow="-3720" windowWidth="22320" windowHeight="12495" activeTab="1" xr2:uid="{00000000-000D-0000-FFFF-FFFF00000000}"/>
  </bookViews>
  <sheets>
    <sheet name="KPI and Intervention assessment" sheetId="2" r:id="rId1"/>
    <sheet name="ROA Worksheet" sheetId="1" r:id="rId2"/>
  </sheets>
  <functionGroups builtInGroupCount="19"/>
  <definedNames>
    <definedName name="Benefit1KPI1">'KPI and Intervention assessment'!$D$10</definedName>
    <definedName name="Benefit1KPI1Rating">'KPI and Intervention assessment'!$D$9</definedName>
    <definedName name="Benefit1KPI2">'KPI and Intervention assessment'!$E$10</definedName>
    <definedName name="Benefit1KPI2Rating">'KPI and Intervention assessment'!$E$9</definedName>
    <definedName name="Benefit2KPI1">'KPI and Intervention assessment'!$F$10</definedName>
    <definedName name="Benefit2KPI1Rating">'KPI and Intervention assessment'!$F$9</definedName>
    <definedName name="Benefit2KPI2">'KPI and Intervention assessment'!$G$10</definedName>
    <definedName name="Benefit2KPI2Rating">'KPI and Intervention assessment'!$G$9</definedName>
    <definedName name="Benefit3KPI1">'KPI and Intervention assessment'!$H$10</definedName>
    <definedName name="Benefit3KPI1Rating">'KPI and Intervention assessment'!$H$9</definedName>
    <definedName name="Benefit3KPI2">'KPI and Intervention assessment'!$I$10</definedName>
    <definedName name="Benefit3KPI2Rating">'KPI and Intervention assessment'!$I$9</definedName>
    <definedName name="Benefit4KPI1">'KPI and Intervention assessment'!$J$10</definedName>
    <definedName name="Benefit4KPI1Rating">'KPI and Intervention assessment'!$J$9</definedName>
    <definedName name="Benefit4KPI2">'KPI and Intervention assessment'!$K$10</definedName>
    <definedName name="Benefit4KPI2Rating">'KPI and Intervention assessment'!$K$9</definedName>
    <definedName name="DepartmentName">'ROA Worksheet'!$J$2</definedName>
    <definedName name="InvestmentSubtitle">'ROA Worksheet'!$B$5</definedName>
    <definedName name="InvestmentTitle">'ROA Worksheet'!$B$3</definedName>
    <definedName name="Option1Benefit1">'KPI and Intervention assessment'!$D$16</definedName>
    <definedName name="Option1Benefit2">'KPI and Intervention assessment'!$F$16</definedName>
    <definedName name="Option1Benefit3">'KPI and Intervention assessment'!$H$16</definedName>
    <definedName name="Option1Benefit4">'KPI and Intervention assessment'!$J$16</definedName>
    <definedName name="Option1Description">'KPI and Intervention assessment'!$B$5</definedName>
    <definedName name="Option1Interventions">'KPI and Intervention assessment'!$B$10</definedName>
    <definedName name="Option1Title">'KPI and Intervention assessment'!$B$4</definedName>
    <definedName name="Option1WeightedBenefit">'KPI and Intervention assessment'!$L$16</definedName>
    <definedName name="Option2Benefit1">'KPI and Intervention assessment'!$D$32</definedName>
    <definedName name="Option2Benefit2">'KPI and Intervention assessment'!$F$32</definedName>
    <definedName name="Option2Benefit3">'KPI and Intervention assessment'!$H$32</definedName>
    <definedName name="Option2Benefit4">'KPI and Intervention assessment'!$J$32</definedName>
    <definedName name="Option2Description">'KPI and Intervention assessment'!$B$21</definedName>
    <definedName name="Option2Interventions">'KPI and Intervention assessment'!$B$26</definedName>
    <definedName name="Option2Title">'KPI and Intervention assessment'!$B$20</definedName>
    <definedName name="Option2WeightedBenefit">'KPI and Intervention assessment'!$L$32</definedName>
    <definedName name="Option3Benefit1">'KPI and Intervention assessment'!$D$48</definedName>
    <definedName name="Option3Benefit2">'KPI and Intervention assessment'!$F$48</definedName>
    <definedName name="Option3Benefit3">'KPI and Intervention assessment'!$H$48</definedName>
    <definedName name="Option3Benefit4">'KPI and Intervention assessment'!$J$48</definedName>
    <definedName name="Option3Description">'KPI and Intervention assessment'!$B$37</definedName>
    <definedName name="Option3Interventions">'KPI and Intervention assessment'!$B$42</definedName>
    <definedName name="Option3Title">'KPI and Intervention assessment'!$B$36</definedName>
    <definedName name="Option3WeightedBenefit">'KPI and Intervention assessment'!$L$48</definedName>
    <definedName name="Option4Benefit1">'KPI and Intervention assessment'!$D$64</definedName>
    <definedName name="Option4Benefit2">'KPI and Intervention assessment'!$F$64</definedName>
    <definedName name="Option4Benefit3">'KPI and Intervention assessment'!$H$64</definedName>
    <definedName name="Option4Benefit4">'KPI and Intervention assessment'!$J$64</definedName>
    <definedName name="Option4Description">'KPI and Intervention assessment'!$B$53</definedName>
    <definedName name="Option4Interventions">'KPI and Intervention assessment'!$B$58</definedName>
    <definedName name="Option4Title">'KPI and Intervention assessment'!$B$52</definedName>
    <definedName name="Option4WeightedBenefit">'KPI and Intervention assessment'!$L$64</definedName>
    <definedName name="Option5Benefit1">'KPI and Intervention assessment'!$D$80</definedName>
    <definedName name="Option5Benefit2">'KPI and Intervention assessment'!$F$80</definedName>
    <definedName name="Option5Benefit3">'KPI and Intervention assessment'!$H$80</definedName>
    <definedName name="Option5Benefit4">'KPI and Intervention assessment'!$J$80</definedName>
    <definedName name="Option5Description">'KPI and Intervention assessment'!$B$69</definedName>
    <definedName name="Option5Interventions">'KPI and Intervention assessment'!$B$74</definedName>
    <definedName name="Option5Title">'KPI and Intervention assessment'!$B$68</definedName>
    <definedName name="Option5WeightedBenefit">'KPI and Intervention assessment'!$L$80</definedName>
    <definedName name="Option6Benefit1">'KPI and Intervention assessment'!$D$96</definedName>
    <definedName name="Option6Benefit2">'KPI and Intervention assessment'!$F$96</definedName>
    <definedName name="Option6Benefit3">'KPI and Intervention assessment'!$H$96</definedName>
    <definedName name="Option6Benefit4">'KPI and Intervention assessment'!$J$96</definedName>
    <definedName name="Option6Description">'KPI and Intervention assessment'!$B$85</definedName>
    <definedName name="Option6Interventions">'KPI and Intervention assessment'!$B$90</definedName>
    <definedName name="Option6Title">'KPI and Intervention assessment'!$B$84</definedName>
    <definedName name="Option6WeightedBenefit">'KPI and Intervention assessment'!$L$96</definedName>
    <definedName name="OverallAssessment">'ROA Worksheet'!$E$57</definedName>
    <definedName name="_xlnm.Print_Area" localSheetId="1">'ROA Worksheet'!$A$5:$J$80</definedName>
    <definedName name="Recommendation">'ROA Worksheet'!$E$60</definedName>
    <definedName name="ROAInterventions">'ROA Worksheet'!$A$12</definedName>
    <definedName name="ROARisks">'ROA Worksheet'!$A$32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2" l="1"/>
  <c r="J89" i="2"/>
  <c r="I89" i="2"/>
  <c r="H89" i="2"/>
  <c r="G89" i="2"/>
  <c r="F89" i="2"/>
  <c r="E89" i="2"/>
  <c r="D89" i="2"/>
  <c r="K73" i="2"/>
  <c r="J73" i="2"/>
  <c r="I73" i="2"/>
  <c r="H73" i="2"/>
  <c r="G73" i="2"/>
  <c r="F73" i="2"/>
  <c r="E73" i="2"/>
  <c r="D73" i="2"/>
  <c r="K57" i="2"/>
  <c r="J57" i="2"/>
  <c r="I57" i="2"/>
  <c r="H57" i="2"/>
  <c r="G57" i="2"/>
  <c r="F57" i="2"/>
  <c r="E57" i="2"/>
  <c r="D57" i="2"/>
  <c r="K41" i="2"/>
  <c r="J41" i="2"/>
  <c r="I41" i="2"/>
  <c r="H41" i="2"/>
  <c r="G41" i="2"/>
  <c r="F41" i="2"/>
  <c r="E41" i="2"/>
  <c r="D41" i="2"/>
  <c r="K25" i="2"/>
  <c r="J25" i="2"/>
  <c r="I25" i="2"/>
  <c r="H25" i="2"/>
  <c r="G25" i="2"/>
  <c r="F25" i="2"/>
  <c r="E25" i="2"/>
  <c r="D25" i="2"/>
  <c r="K95" i="2" l="1"/>
  <c r="J95" i="2"/>
  <c r="I95" i="2"/>
  <c r="H95" i="2"/>
  <c r="G95" i="2"/>
  <c r="F95" i="2"/>
  <c r="E95" i="2"/>
  <c r="D95" i="2"/>
  <c r="K79" i="2"/>
  <c r="J79" i="2"/>
  <c r="I79" i="2"/>
  <c r="H79" i="2"/>
  <c r="G79" i="2"/>
  <c r="F79" i="2"/>
  <c r="E79" i="2"/>
  <c r="D79" i="2"/>
  <c r="K63" i="2"/>
  <c r="J63" i="2"/>
  <c r="I63" i="2"/>
  <c r="H63" i="2"/>
  <c r="G63" i="2"/>
  <c r="F63" i="2"/>
  <c r="E63" i="2"/>
  <c r="D63" i="2"/>
  <c r="K47" i="2"/>
  <c r="J47" i="2"/>
  <c r="I47" i="2"/>
  <c r="H47" i="2"/>
  <c r="G47" i="2"/>
  <c r="F47" i="2"/>
  <c r="E47" i="2"/>
  <c r="D47" i="2"/>
  <c r="K31" i="2"/>
  <c r="J31" i="2"/>
  <c r="I31" i="2"/>
  <c r="H31" i="2"/>
  <c r="G31" i="2"/>
  <c r="F31" i="2"/>
  <c r="E31" i="2"/>
  <c r="D31" i="2"/>
  <c r="K15" i="2"/>
  <c r="J15" i="2"/>
  <c r="I15" i="2"/>
  <c r="H15" i="2"/>
  <c r="G15" i="2"/>
  <c r="F15" i="2"/>
  <c r="F16" i="2" s="1"/>
  <c r="E15" i="2"/>
  <c r="J16" i="2"/>
  <c r="D15" i="2"/>
  <c r="H16" i="2" l="1"/>
  <c r="D16" i="2"/>
  <c r="E11" i="1" l="1"/>
  <c r="F14" i="1" l="1"/>
  <c r="G14" i="1"/>
  <c r="H14" i="1"/>
  <c r="I14" i="1"/>
  <c r="J14" i="1"/>
  <c r="E14" i="1"/>
  <c r="C95" i="2"/>
  <c r="C79" i="2"/>
  <c r="C63" i="2"/>
  <c r="C47" i="2"/>
  <c r="C31" i="2"/>
  <c r="C15" i="2"/>
  <c r="K90" i="2" l="1"/>
  <c r="J90" i="2"/>
  <c r="I90" i="2"/>
  <c r="H90" i="2"/>
  <c r="G90" i="2"/>
  <c r="F90" i="2"/>
  <c r="E90" i="2"/>
  <c r="D90" i="2"/>
  <c r="K74" i="2"/>
  <c r="J74" i="2"/>
  <c r="I74" i="2"/>
  <c r="H74" i="2"/>
  <c r="G74" i="2"/>
  <c r="F74" i="2"/>
  <c r="E74" i="2"/>
  <c r="D74" i="2"/>
  <c r="K58" i="2"/>
  <c r="J58" i="2"/>
  <c r="I58" i="2"/>
  <c r="H58" i="2"/>
  <c r="G58" i="2"/>
  <c r="F58" i="2"/>
  <c r="E58" i="2"/>
  <c r="D58" i="2"/>
  <c r="K42" i="2"/>
  <c r="J42" i="2"/>
  <c r="I42" i="2"/>
  <c r="H42" i="2"/>
  <c r="G42" i="2"/>
  <c r="F42" i="2"/>
  <c r="E42" i="2"/>
  <c r="D42" i="2"/>
  <c r="K26" i="2"/>
  <c r="J26" i="2"/>
  <c r="I26" i="2"/>
  <c r="H26" i="2"/>
  <c r="G26" i="2"/>
  <c r="F26" i="2"/>
  <c r="E26" i="2"/>
  <c r="D26" i="2"/>
  <c r="J80" i="2"/>
  <c r="J48" i="2"/>
  <c r="H80" i="2"/>
  <c r="H48" i="2"/>
  <c r="F80" i="2"/>
  <c r="F48" i="2"/>
  <c r="F64" i="2" l="1"/>
  <c r="H32" i="2"/>
  <c r="H96" i="2"/>
  <c r="J64" i="2"/>
  <c r="F32" i="2"/>
  <c r="F96" i="2"/>
  <c r="H64" i="2"/>
  <c r="J32" i="2"/>
  <c r="J96" i="2"/>
  <c r="J11" i="1"/>
  <c r="I11" i="1"/>
  <c r="H11" i="1"/>
  <c r="G11" i="1"/>
  <c r="F11" i="1"/>
  <c r="J29" i="1" l="1"/>
  <c r="J28" i="1"/>
  <c r="J30" i="1"/>
  <c r="I28" i="1" l="1"/>
  <c r="G28" i="1"/>
  <c r="G30" i="1"/>
  <c r="H28" i="1"/>
  <c r="H30" i="1"/>
  <c r="I30" i="1"/>
  <c r="G29" i="1"/>
  <c r="H29" i="1"/>
  <c r="I29" i="1"/>
  <c r="E29" i="1" l="1"/>
  <c r="E30" i="1"/>
  <c r="E28" i="1"/>
  <c r="F30" i="1"/>
  <c r="F29" i="1"/>
  <c r="F28" i="1"/>
  <c r="H24" i="1" l="1"/>
  <c r="E24" i="1" l="1"/>
  <c r="F24" i="1"/>
  <c r="G24" i="1"/>
  <c r="I24" i="1"/>
  <c r="J24" i="1"/>
  <c r="L16" i="2" l="1"/>
  <c r="E26" i="1" s="1"/>
  <c r="D32" i="2"/>
  <c r="D80" i="2"/>
  <c r="D48" i="2" l="1"/>
  <c r="L48" i="2" s="1"/>
  <c r="G26" i="1" s="1"/>
  <c r="D64" i="2"/>
  <c r="L64" i="2" s="1"/>
  <c r="H26" i="1" s="1"/>
  <c r="D96" i="2"/>
  <c r="L96" i="2" s="1"/>
  <c r="J26" i="1" s="1"/>
  <c r="E27" i="1"/>
  <c r="L80" i="2"/>
  <c r="I26" i="1" s="1"/>
  <c r="I27" i="1"/>
  <c r="F27" i="1"/>
  <c r="L32" i="2"/>
  <c r="F26" i="1" s="1"/>
  <c r="J27" i="1" l="1"/>
  <c r="H27" i="1"/>
  <c r="G27" i="1"/>
</calcChain>
</file>

<file path=xl/sharedStrings.xml><?xml version="1.0" encoding="utf-8"?>
<sst xmlns="http://schemas.openxmlformats.org/spreadsheetml/2006/main" count="290" uniqueCount="127">
  <si>
    <t>Initial Workshop:</t>
  </si>
  <si>
    <t>Version No.:</t>
  </si>
  <si>
    <t>Last Modified by:</t>
  </si>
  <si>
    <t>Option 1</t>
  </si>
  <si>
    <t>Option 2</t>
  </si>
  <si>
    <t>Option 3</t>
  </si>
  <si>
    <t>Option 4</t>
  </si>
  <si>
    <t>Option 5</t>
  </si>
  <si>
    <t>Option 6</t>
  </si>
  <si>
    <t>Benefit 1</t>
  </si>
  <si>
    <t>Benefit 2</t>
  </si>
  <si>
    <t>Benefit 3</t>
  </si>
  <si>
    <t>Total</t>
  </si>
  <si>
    <t>NOTES</t>
  </si>
  <si>
    <t>Percentage of full benefit to be delivered</t>
  </si>
  <si>
    <t>(Range)</t>
  </si>
  <si>
    <t>Ranking</t>
  </si>
  <si>
    <t>Recommendation:</t>
  </si>
  <si>
    <t>Notes:</t>
  </si>
  <si>
    <t>Overall Assessment:</t>
  </si>
  <si>
    <t>Benefits</t>
  </si>
  <si>
    <t>Cost</t>
  </si>
  <si>
    <t>&lt;Insert description here&gt;</t>
  </si>
  <si>
    <t>Risk 2</t>
  </si>
  <si>
    <t>$n mil - $n mil</t>
  </si>
  <si>
    <t>$n mil - $n mil pa</t>
  </si>
  <si>
    <t>mm-mm</t>
  </si>
  <si>
    <t>Time</t>
  </si>
  <si>
    <t>&lt;did/mm/yyyy&gt;</t>
  </si>
  <si>
    <t>&lt;e.g. 0.1, 1.0 etc.&gt;</t>
  </si>
  <si>
    <t>&lt;first name surname did/mm/yyyy &gt;</t>
  </si>
  <si>
    <t>a</t>
  </si>
  <si>
    <t>b</t>
  </si>
  <si>
    <t>c</t>
  </si>
  <si>
    <t>d</t>
  </si>
  <si>
    <t>e</t>
  </si>
  <si>
    <t>f</t>
  </si>
  <si>
    <t>g</t>
  </si>
  <si>
    <t>h</t>
  </si>
  <si>
    <t>i</t>
  </si>
  <si>
    <t>j</t>
  </si>
  <si>
    <t>Benefit 4</t>
  </si>
  <si>
    <t>Interventions</t>
  </si>
  <si>
    <t>KPI 1</t>
  </si>
  <si>
    <t>KPI 2</t>
  </si>
  <si>
    <t>Benefit Total</t>
  </si>
  <si>
    <t>KPI Score</t>
  </si>
  <si>
    <t>Interdependencies</t>
  </si>
  <si>
    <t>k</t>
  </si>
  <si>
    <t>l</t>
  </si>
  <si>
    <t xml:space="preserve">Benefit 4 </t>
  </si>
  <si>
    <t xml:space="preserve">Benefit 3 </t>
  </si>
  <si>
    <t>%</t>
  </si>
  <si>
    <t xml:space="preserve">Benefits - % benefit weighting derived from ILM
The value the investment will provide to the organisation or its customers. Benefits are the of successfully responding to the identified problem. 
A benefit is supported by one or more key performance indicators (KPIs).  </t>
  </si>
  <si>
    <t>Risk 3</t>
  </si>
  <si>
    <t>Risk 4</t>
  </si>
  <si>
    <t>Response options</t>
  </si>
  <si>
    <t>Response options should be titled to reflect the underlying strategy.</t>
  </si>
  <si>
    <t>Interdependency 1</t>
  </si>
  <si>
    <t>Interdependency 2</t>
  </si>
  <si>
    <t>Risk and uncertainty</t>
  </si>
  <si>
    <t xml:space="preserve">Risk 1 </t>
  </si>
  <si>
    <t>&lt;Insert description and rating - H,M,L&gt;</t>
  </si>
  <si>
    <t>&lt;Insert description and criticality - H,M,L&gt;</t>
  </si>
  <si>
    <t>&lt;Insert description and impact - H,M,L&gt;</t>
  </si>
  <si>
    <t xml:space="preserve">The range of interventions that could respond to the identified problem and deliver the KPIs for the expected benefits are listed in the left-hand column.  </t>
  </si>
  <si>
    <t>Against the listed interventions a spread of response options are structured to provide genuine alternative approaches to the problem.</t>
  </si>
  <si>
    <t>This is a balance of two factors: the importance of the intervention in delivering the response option, and the likely effort/cost involved.</t>
  </si>
  <si>
    <t>Timeframe - from commencement of funding to date of full benefit delivery (not completion of the investment delivery)</t>
  </si>
  <si>
    <t>Benefit delivery- rank (0-Marginal, 1-Partial, 2-Full) - See Worksheet 2.</t>
  </si>
  <si>
    <t>Real options workshop - determine whether a real options, or managing uncertainty, analysis workshop is required.</t>
  </si>
  <si>
    <t>Ranking - considering all factors, which response option is the preferred approach to resolving the problem?</t>
  </si>
  <si>
    <t>Overall Assessment - why was the preferred response chosen? Are there any other assessment observations?</t>
  </si>
  <si>
    <t>Recommendation - how should this investment proceed…or not?</t>
  </si>
  <si>
    <t>Capital total estimated investment (TEI) (range)</t>
  </si>
  <si>
    <t>Net incremental output costs (range)</t>
  </si>
  <si>
    <t>Subtitle</t>
  </si>
  <si>
    <t>&lt;…&gt;</t>
  </si>
  <si>
    <t>Is a real options analysis workshop required? Yes/No/Maybe</t>
  </si>
  <si>
    <t>OPTION 1</t>
  </si>
  <si>
    <t>Title:</t>
  </si>
  <si>
    <t>Description:</t>
  </si>
  <si>
    <t>OPTION 2</t>
  </si>
  <si>
    <t>OPTION 3</t>
  </si>
  <si>
    <t>OPTION 4</t>
  </si>
  <si>
    <t>OPTION 5</t>
  </si>
  <si>
    <t>OPTION 6</t>
  </si>
  <si>
    <t>&lt;Option 1 description&gt;</t>
  </si>
  <si>
    <t>&lt;Option 2 title&gt;</t>
  </si>
  <si>
    <t>&lt;Option 2 description&gt;</t>
  </si>
  <si>
    <t>&lt;Option 3 title&gt;</t>
  </si>
  <si>
    <t>&lt;Option 3 description&gt;</t>
  </si>
  <si>
    <t>&lt;Option 4 title&gt;</t>
  </si>
  <si>
    <t>&lt;Option 4 description&gt;</t>
  </si>
  <si>
    <t>&lt;Option 5 title&gt;</t>
  </si>
  <si>
    <t>&lt;Option 5 description&gt;</t>
  </si>
  <si>
    <t>&lt;Option 6 title&gt;</t>
  </si>
  <si>
    <t>&lt;Option 6 description&gt;</t>
  </si>
  <si>
    <t>Business as usual / Do nothing</t>
  </si>
  <si>
    <t>&lt;Interventions&gt;</t>
  </si>
  <si>
    <t>Weighted 
Benefit Score</t>
  </si>
  <si>
    <t>The shaded boxes indicate which interventions are used in each response and the percentage (%) indicates the relative importance of each specific intervention within the response.  
The total should be 100%.</t>
  </si>
  <si>
    <t>1-6</t>
  </si>
  <si>
    <t>&lt;Intervention 1&gt;</t>
  </si>
  <si>
    <t>&lt;Intervention 2&gt;</t>
  </si>
  <si>
    <t>&lt;Intervention 3&gt;</t>
  </si>
  <si>
    <t>&lt;Intervention 4&gt;</t>
  </si>
  <si>
    <t>Maybe</t>
  </si>
  <si>
    <t>Investment name (title)</t>
  </si>
  <si>
    <t>Investor:</t>
  </si>
  <si>
    <t>&lt;first name surname&gt;</t>
  </si>
  <si>
    <t>Facilitator:</t>
  </si>
  <si>
    <t>Department:</t>
  </si>
  <si>
    <t>&lt;department name&gt;</t>
  </si>
  <si>
    <t>Instructions for creating Response Options Analysis Report (Word)</t>
  </si>
  <si>
    <t>Dis-benefits</t>
  </si>
  <si>
    <t>Dis-benefit 1</t>
  </si>
  <si>
    <t>Dis-benefit 2</t>
  </si>
  <si>
    <t>Interdependencies - identify external factors that  need to be in place if an intervention is to be successful.</t>
  </si>
  <si>
    <t>Risk - one to four of the most significant things that might result in the delivery of the benefits being significantly different from expectations. These should include exogenous factors that may influence the investment's benefit delivery.</t>
  </si>
  <si>
    <t>Dis-benefits - negative impacts that are likely to  occur as a direct consequence of  successfully implementing this option.</t>
  </si>
  <si>
    <t>Capital TEI- range should be sufficiently reliable to provide an order of magnitude for the response.</t>
  </si>
  <si>
    <t>Output costs- output costs  should be identified  as these may substantially differ between responses.  These should be the incremental costs, directly incurred as a result of the investment, net of any expected savings as a result of the investment.</t>
  </si>
  <si>
    <t>Complete KPI intervention assess and then select Copy Interventions function under ROA Report.</t>
  </si>
  <si>
    <t>Complete risk and uncertainty, dis-benefit, interdependencies, cost, timeframe, ranking and overall assessment and recommendation fields (after relevant workshops).</t>
  </si>
  <si>
    <t>Save and select Create Report function to generate Word Report of Response Options Analysis.</t>
  </si>
  <si>
    <t xml:space="preserve">To add additional rows for Risk and uncertainty, Dis-benefits or Interdependencies: Right-click the row heading of the last existing item of the type (Risk and uncertainty, Dis-benefits or Interdependencies) you want to add and select Copy. Then right-click the same row heading and select Insert Copied Cells. Then renumber the new row and edit the descriptions of the relevant  Risk and uncertainty, Dis-benefits or Interdependencies.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</si>
</sst>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22" x14ac:knownFonts="1">
    <font>
      <sz val="10"/>
      <color theme="1"/>
      <name val="Arial"/>
      <family val="2"/>
    </font>
    <font>
      <sz val="10"/>
      <color theme="1"/>
      <name val="Arial"/>
      <family val="2"/>
    </font>
    <font>
      <b/>
      <sz val="11"/>
      <color indexed="8"/>
      <name val="Calibri"/>
      <family val="2"/>
      <scheme val="minor"/>
    </font>
    <font>
      <sz val="10"/>
      <color theme="1"/>
      <name val="Calibri"/>
      <family val="2"/>
      <scheme val="minor"/>
    </font>
    <font>
      <sz val="8"/>
      <name val="Calibri"/>
      <family val="2"/>
      <scheme val="minor"/>
    </font>
    <font>
      <sz val="12"/>
      <color rgb="FF1665A1"/>
      <name val="Calibri"/>
      <family val="2"/>
      <scheme val="minor"/>
    </font>
    <font>
      <b/>
      <sz val="8"/>
      <color rgb="FF1665A1"/>
      <name val="Calibri"/>
      <family val="2"/>
      <scheme val="minor"/>
    </font>
    <font>
      <b/>
      <sz val="10"/>
      <color indexed="8"/>
      <name val="Calibri"/>
      <family val="2"/>
      <scheme val="minor"/>
    </font>
    <font>
      <sz val="10"/>
      <color indexed="8"/>
      <name val="Calibri"/>
      <family val="2"/>
      <scheme val="minor"/>
    </font>
    <font>
      <sz val="10"/>
      <color indexed="30"/>
      <name val="Calibri"/>
      <family val="2"/>
      <scheme val="minor"/>
    </font>
    <font>
      <sz val="10"/>
      <name val="Calibri"/>
      <family val="2"/>
      <scheme val="minor"/>
    </font>
    <font>
      <b/>
      <sz val="10"/>
      <name val="Calibri"/>
      <family val="2"/>
      <scheme val="minor"/>
    </font>
    <font>
      <sz val="16"/>
      <color rgb="FF1665A1"/>
      <name val="Calibri"/>
      <family val="2"/>
      <scheme val="minor"/>
    </font>
    <font>
      <b/>
      <sz val="12"/>
      <color indexed="8"/>
      <name val="Calibri"/>
      <family val="2"/>
      <scheme val="minor"/>
    </font>
    <font>
      <sz val="12"/>
      <color theme="1"/>
      <name val="Calibri"/>
      <family val="2"/>
      <scheme val="minor"/>
    </font>
    <font>
      <b/>
      <i/>
      <sz val="12"/>
      <color indexed="30"/>
      <name val="Calibri"/>
      <family val="2"/>
      <scheme val="minor"/>
    </font>
    <font>
      <b/>
      <sz val="12"/>
      <name val="Calibri"/>
      <family val="2"/>
      <scheme val="minor"/>
    </font>
    <font>
      <b/>
      <sz val="12"/>
      <color rgb="FF1665A1"/>
      <name val="Calibri"/>
      <family val="2"/>
      <scheme val="minor"/>
    </font>
    <font>
      <b/>
      <sz val="10"/>
      <color theme="1"/>
      <name val="Calibri"/>
      <family val="2"/>
      <scheme val="minor"/>
    </font>
    <font>
      <sz val="10"/>
      <color rgb="FFFF0000"/>
      <name val="Calibri"/>
      <family val="2"/>
      <scheme val="minor"/>
    </font>
    <font>
      <b/>
      <sz val="10"/>
      <color rgb="FF1665A1"/>
      <name val="Calibri"/>
      <family val="2"/>
      <scheme val="minor"/>
    </font>
    <font>
      <sz val="12"/>
      <color theme="1"/>
      <name val="Arial"/>
      <family val="2"/>
    </font>
  </fonts>
  <fills count="10">
    <fill>
      <patternFill patternType="none"/>
    </fill>
    <fill>
      <patternFill patternType="gray125"/>
    </fill>
    <fill>
      <patternFill patternType="solid">
        <fgColor indexed="9"/>
        <bgColor indexed="64"/>
      </patternFill>
    </fill>
    <fill>
      <patternFill patternType="solid">
        <fgColor rgb="FFC4DFF6"/>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auto="1"/>
      </patternFill>
    </fill>
    <fill>
      <patternFill patternType="solid">
        <fgColor theme="3" tint="0.79998168889431442"/>
        <bgColor indexed="64"/>
      </patternFill>
    </fill>
    <fill>
      <patternFill patternType="solid">
        <fgColor theme="0" tint="-0.14996795556505021"/>
        <bgColor indexed="64"/>
      </patternFill>
    </fill>
    <fill>
      <patternFill patternType="solid">
        <fgColor theme="0" tint="-0.24994659260841701"/>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style="thin">
        <color theme="0" tint="-0.499984740745262"/>
      </right>
      <top/>
      <bottom style="thin">
        <color theme="0" tint="-0.499984740745262"/>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right/>
      <top style="thin">
        <color theme="0" tint="-0.249977111117893"/>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medium">
        <color theme="3"/>
      </top>
      <bottom/>
      <diagonal/>
    </border>
    <border>
      <left/>
      <right/>
      <top style="medium">
        <color rgb="FF1665A1"/>
      </top>
      <bottom/>
      <diagonal/>
    </border>
    <border>
      <left/>
      <right style="thin">
        <color theme="0" tint="-0.499984740745262"/>
      </right>
      <top style="thin">
        <color theme="0" tint="-0.249977111117893"/>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91">
    <xf numFmtId="0" fontId="0" fillId="0" borderId="0" xfId="0"/>
    <xf numFmtId="0" fontId="2" fillId="2" borderId="1" xfId="0" applyFont="1" applyFill="1" applyBorder="1" applyAlignment="1" applyProtection="1">
      <alignment horizontal="center" vertical="top" wrapText="1"/>
      <protection locked="0"/>
    </xf>
    <xf numFmtId="0" fontId="8" fillId="4" borderId="0" xfId="0" applyFont="1" applyFill="1" applyAlignment="1" applyProtection="1">
      <alignment vertical="top" wrapText="1"/>
      <protection locked="0"/>
    </xf>
    <xf numFmtId="0" fontId="3" fillId="4" borderId="0" xfId="0" applyFont="1" applyFill="1" applyAlignment="1" applyProtection="1">
      <alignment vertical="top" wrapText="1"/>
      <protection locked="0"/>
    </xf>
    <xf numFmtId="0" fontId="8" fillId="4" borderId="0" xfId="0" applyFont="1" applyFill="1" applyAlignment="1" applyProtection="1">
      <alignment horizontal="left" vertical="top" wrapText="1"/>
      <protection locked="0"/>
    </xf>
    <xf numFmtId="0" fontId="5" fillId="4" borderId="0" xfId="0" applyFont="1" applyFill="1" applyAlignment="1" applyProtection="1">
      <alignment vertical="top" wrapText="1"/>
      <protection locked="0"/>
    </xf>
    <xf numFmtId="0" fontId="11" fillId="4" borderId="0" xfId="0" applyFont="1" applyFill="1" applyAlignment="1" applyProtection="1">
      <alignment horizontal="left" vertical="top" wrapText="1"/>
      <protection locked="0"/>
    </xf>
    <xf numFmtId="49" fontId="10" fillId="4" borderId="0" xfId="0" applyNumberFormat="1"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9" fontId="3" fillId="4" borderId="0" xfId="2" applyFont="1" applyFill="1" applyAlignment="1" applyProtection="1">
      <alignment horizontal="right" vertical="top" wrapText="1"/>
      <protection locked="0"/>
    </xf>
    <xf numFmtId="0" fontId="8" fillId="3" borderId="0" xfId="0" applyFont="1" applyFill="1" applyAlignment="1" applyProtection="1">
      <alignment vertical="top" wrapText="1"/>
      <protection locked="0"/>
    </xf>
    <xf numFmtId="0" fontId="4" fillId="3" borderId="0" xfId="0" applyFont="1" applyFill="1" applyAlignment="1" applyProtection="1">
      <alignment horizontal="right" vertical="top" wrapText="1"/>
      <protection locked="0"/>
    </xf>
    <xf numFmtId="0" fontId="6" fillId="3" borderId="0" xfId="0" applyFont="1" applyFill="1" applyAlignment="1" applyProtection="1">
      <alignment horizontal="left" vertical="top" wrapText="1"/>
      <protection locked="0"/>
    </xf>
    <xf numFmtId="14" fontId="6" fillId="3" borderId="0" xfId="0" applyNumberFormat="1" applyFont="1" applyFill="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7" fillId="3"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xf numFmtId="0" fontId="9" fillId="3" borderId="0" xfId="0" applyFont="1" applyFill="1" applyAlignment="1" applyProtection="1">
      <alignment horizontal="right" vertical="top" wrapText="1"/>
      <protection locked="0"/>
    </xf>
    <xf numFmtId="0" fontId="14" fillId="4" borderId="0" xfId="0" applyFont="1" applyFill="1" applyAlignment="1" applyProtection="1">
      <alignment vertical="top" wrapText="1"/>
      <protection locked="0"/>
    </xf>
    <xf numFmtId="0" fontId="13" fillId="2" borderId="1" xfId="0" applyFont="1" applyFill="1" applyBorder="1" applyAlignment="1" applyProtection="1">
      <alignment horizontal="center" vertical="top" wrapText="1"/>
      <protection locked="0"/>
    </xf>
    <xf numFmtId="9" fontId="10" fillId="2" borderId="1" xfId="2" applyFont="1" applyFill="1" applyBorder="1" applyAlignment="1" applyProtection="1">
      <alignment horizontal="right" vertical="top" wrapText="1"/>
      <protection locked="0"/>
    </xf>
    <xf numFmtId="0" fontId="17" fillId="4" borderId="0" xfId="0" applyFont="1" applyFill="1" applyAlignment="1" applyProtection="1">
      <alignment vertical="top" wrapText="1"/>
      <protection locked="0"/>
    </xf>
    <xf numFmtId="49" fontId="10" fillId="2" borderId="1" xfId="1" applyNumberFormat="1" applyFont="1" applyFill="1" applyBorder="1" applyAlignment="1" applyProtection="1">
      <alignment horizontal="center" vertical="top" wrapText="1"/>
      <protection locked="0"/>
    </xf>
    <xf numFmtId="49" fontId="10" fillId="0" borderId="1" xfId="1" applyNumberFormat="1" applyFont="1" applyFill="1" applyBorder="1" applyAlignment="1" applyProtection="1">
      <alignment horizontal="center" vertical="top" wrapText="1"/>
      <protection locked="0"/>
    </xf>
    <xf numFmtId="1" fontId="16" fillId="2" borderId="1" xfId="1" applyNumberFormat="1" applyFont="1" applyFill="1" applyBorder="1" applyAlignment="1" applyProtection="1">
      <alignment horizontal="center" vertical="top" wrapText="1"/>
      <protection locked="0"/>
    </xf>
    <xf numFmtId="1" fontId="16" fillId="4" borderId="0" xfId="1" applyNumberFormat="1" applyFont="1" applyFill="1" applyBorder="1" applyAlignment="1" applyProtection="1">
      <alignment horizontal="center" vertical="top" wrapText="1"/>
      <protection locked="0"/>
    </xf>
    <xf numFmtId="0" fontId="10" fillId="2" borderId="5" xfId="0" applyFont="1" applyFill="1" applyBorder="1" applyAlignment="1" applyProtection="1">
      <alignment horizontal="left" vertical="top" wrapText="1"/>
      <protection locked="0"/>
    </xf>
    <xf numFmtId="0" fontId="18" fillId="4" borderId="0" xfId="0" applyFont="1" applyFill="1" applyAlignment="1" applyProtection="1">
      <alignment vertical="top" wrapText="1"/>
      <protection locked="0"/>
    </xf>
    <xf numFmtId="0" fontId="10" fillId="2" borderId="5" xfId="0" applyFont="1" applyFill="1" applyBorder="1" applyAlignment="1" applyProtection="1">
      <alignment horizontal="left" vertical="top" wrapText="1"/>
      <protection locked="0"/>
    </xf>
    <xf numFmtId="0" fontId="8" fillId="4" borderId="0" xfId="0" applyFont="1" applyFill="1" applyBorder="1" applyAlignment="1" applyProtection="1">
      <alignment horizontal="left" vertical="top" wrapText="1"/>
      <protection locked="0"/>
    </xf>
    <xf numFmtId="0" fontId="8" fillId="4" borderId="0" xfId="0" applyFont="1" applyFill="1" applyAlignment="1" applyProtection="1">
      <alignment vertical="top" wrapText="1"/>
      <protection locked="0"/>
    </xf>
    <xf numFmtId="9" fontId="2" fillId="2" borderId="1" xfId="0" applyNumberFormat="1" applyFont="1" applyFill="1" applyBorder="1" applyAlignment="1" applyProtection="1">
      <alignment horizontal="center" vertical="top" wrapText="1"/>
      <protection locked="0"/>
    </xf>
    <xf numFmtId="1" fontId="16" fillId="4" borderId="1" xfId="1" applyNumberFormat="1" applyFont="1" applyFill="1" applyBorder="1" applyAlignment="1" applyProtection="1">
      <alignment horizontal="center" vertical="top" wrapText="1"/>
      <protection locked="0"/>
    </xf>
    <xf numFmtId="0" fontId="19" fillId="4" borderId="0"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wrapText="1"/>
      <protection locked="0"/>
    </xf>
    <xf numFmtId="165" fontId="13" fillId="2" borderId="6" xfId="2" applyNumberFormat="1" applyFont="1" applyFill="1" applyBorder="1" applyAlignment="1" applyProtection="1">
      <alignment horizontal="center" vertical="top" wrapText="1"/>
    </xf>
    <xf numFmtId="165" fontId="10" fillId="2" borderId="1" xfId="1" applyNumberFormat="1" applyFont="1" applyFill="1" applyBorder="1" applyAlignment="1" applyProtection="1">
      <alignment horizontal="center" vertical="top" wrapText="1"/>
    </xf>
    <xf numFmtId="0" fontId="8" fillId="4" borderId="0" xfId="0" applyFont="1" applyFill="1" applyAlignment="1" applyProtection="1">
      <alignment vertical="top" wrapText="1"/>
      <protection locked="0"/>
    </xf>
    <xf numFmtId="0" fontId="8" fillId="4" borderId="0" xfId="0" applyFont="1" applyFill="1" applyAlignment="1" applyProtection="1">
      <alignment vertical="top" wrapText="1"/>
      <protection locked="0"/>
    </xf>
    <xf numFmtId="0" fontId="10" fillId="7" borderId="10" xfId="0" applyFont="1" applyFill="1" applyBorder="1" applyAlignment="1" applyProtection="1">
      <alignment horizontal="left" vertical="top" wrapText="1"/>
      <protection locked="0"/>
    </xf>
    <xf numFmtId="0" fontId="10" fillId="7" borderId="9" xfId="0" applyFont="1" applyFill="1" applyBorder="1" applyAlignment="1" applyProtection="1">
      <alignment horizontal="left" vertical="top" wrapText="1"/>
      <protection locked="0"/>
    </xf>
    <xf numFmtId="49" fontId="10" fillId="7" borderId="9" xfId="1" applyNumberFormat="1" applyFont="1" applyFill="1" applyBorder="1" applyAlignment="1" applyProtection="1">
      <alignment horizontal="center" vertical="top" wrapText="1"/>
      <protection locked="0"/>
    </xf>
    <xf numFmtId="49" fontId="10" fillId="7" borderId="11" xfId="1" applyNumberFormat="1" applyFont="1" applyFill="1" applyBorder="1" applyAlignment="1" applyProtection="1">
      <alignment horizontal="center" vertical="top" wrapText="1"/>
      <protection locked="0"/>
    </xf>
    <xf numFmtId="0" fontId="17" fillId="2" borderId="3" xfId="0" applyFont="1" applyFill="1" applyBorder="1" applyAlignment="1" applyProtection="1">
      <alignment vertical="top" wrapText="1"/>
      <protection locked="0"/>
    </xf>
    <xf numFmtId="0" fontId="8" fillId="4" borderId="0" xfId="0" applyFont="1" applyFill="1" applyAlignment="1" applyProtection="1">
      <alignment vertical="top" wrapText="1"/>
      <protection locked="0"/>
    </xf>
    <xf numFmtId="0" fontId="17" fillId="0" borderId="0" xfId="0" applyFont="1" applyFill="1" applyBorder="1" applyAlignment="1" applyProtection="1">
      <alignment horizontal="left" vertical="top"/>
      <protection locked="0"/>
    </xf>
    <xf numFmtId="0" fontId="17" fillId="0" borderId="0"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protection locked="0"/>
    </xf>
    <xf numFmtId="0" fontId="17" fillId="0" borderId="0" xfId="0" applyFont="1" applyFill="1" applyBorder="1" applyAlignment="1" applyProtection="1">
      <alignment vertical="top" wrapText="1"/>
      <protection locked="0"/>
    </xf>
    <xf numFmtId="0" fontId="17" fillId="0" borderId="0" xfId="0" applyFont="1" applyFill="1" applyBorder="1" applyAlignment="1" applyProtection="1">
      <alignment horizontal="center" vertical="top"/>
      <protection locked="0"/>
    </xf>
    <xf numFmtId="0" fontId="15" fillId="0" borderId="9" xfId="0" applyFont="1" applyFill="1" applyBorder="1" applyAlignment="1" applyProtection="1">
      <alignment horizontal="left" vertical="top"/>
      <protection locked="0"/>
    </xf>
    <xf numFmtId="0" fontId="17" fillId="0" borderId="0" xfId="0" applyFont="1" applyFill="1" applyAlignment="1" applyProtection="1">
      <alignment horizontal="left" vertical="top"/>
      <protection locked="0"/>
    </xf>
    <xf numFmtId="9" fontId="17" fillId="0" borderId="0" xfId="0" applyNumberFormat="1" applyFont="1" applyFill="1" applyAlignment="1" applyProtection="1">
      <alignment horizontal="center" vertical="top"/>
      <protection locked="0"/>
    </xf>
    <xf numFmtId="0" fontId="17" fillId="0" borderId="0" xfId="0" applyFont="1" applyFill="1" applyBorder="1" applyAlignment="1" applyProtection="1">
      <alignment vertical="top"/>
      <protection locked="0"/>
    </xf>
    <xf numFmtId="9" fontId="17" fillId="0" borderId="0" xfId="0" applyNumberFormat="1" applyFont="1" applyFill="1" applyBorder="1" applyAlignment="1" applyProtection="1">
      <alignment horizontal="center" vertical="top"/>
      <protection locked="0"/>
    </xf>
    <xf numFmtId="0" fontId="15" fillId="0" borderId="11" xfId="0" applyFont="1" applyFill="1" applyBorder="1" applyAlignment="1" applyProtection="1">
      <alignment horizontal="left" vertical="top"/>
      <protection locked="0"/>
    </xf>
    <xf numFmtId="0" fontId="17" fillId="0" borderId="0" xfId="0" applyFont="1" applyFill="1" applyAlignment="1" applyProtection="1">
      <alignment vertical="top"/>
      <protection locked="0"/>
    </xf>
    <xf numFmtId="165" fontId="17" fillId="0" borderId="0" xfId="0" applyNumberFormat="1" applyFont="1" applyFill="1" applyBorder="1" applyAlignment="1" applyProtection="1">
      <alignment vertical="top"/>
      <protection locked="0"/>
    </xf>
    <xf numFmtId="0" fontId="5" fillId="0" borderId="0" xfId="0" applyFont="1" applyFill="1" applyBorder="1" applyAlignment="1" applyProtection="1">
      <alignment horizontal="left" vertical="top"/>
      <protection locked="0"/>
    </xf>
    <xf numFmtId="0" fontId="17" fillId="0" borderId="12" xfId="0" applyFont="1" applyFill="1" applyBorder="1" applyAlignment="1" applyProtection="1">
      <alignment horizontal="left" vertical="top"/>
      <protection locked="0"/>
    </xf>
    <xf numFmtId="0" fontId="17" fillId="0" borderId="12" xfId="0" applyFont="1" applyFill="1" applyBorder="1" applyAlignment="1" applyProtection="1">
      <alignment horizontal="left" vertical="top" wrapText="1"/>
      <protection locked="0"/>
    </xf>
    <xf numFmtId="0" fontId="17" fillId="0" borderId="13" xfId="0" applyFont="1" applyFill="1" applyBorder="1" applyAlignment="1" applyProtection="1">
      <alignment horizontal="left" vertical="top"/>
      <protection locked="0"/>
    </xf>
    <xf numFmtId="0" fontId="17" fillId="0" borderId="13" xfId="0" applyFont="1" applyFill="1" applyBorder="1" applyAlignment="1" applyProtection="1">
      <alignment horizontal="left" vertical="top" wrapText="1"/>
      <protection locked="0"/>
    </xf>
    <xf numFmtId="0" fontId="8" fillId="2" borderId="1" xfId="0" applyNumberFormat="1"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left" vertical="top"/>
      <protection locked="0"/>
    </xf>
    <xf numFmtId="0" fontId="8" fillId="0" borderId="0" xfId="0" applyFont="1" applyFill="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8" borderId="0" xfId="0" applyFont="1" applyFill="1" applyAlignment="1" applyProtection="1">
      <alignment vertical="top" wrapText="1"/>
      <protection locked="0"/>
    </xf>
    <xf numFmtId="0" fontId="8" fillId="8" borderId="0" xfId="0" applyFont="1" applyFill="1" applyBorder="1" applyAlignment="1" applyProtection="1">
      <alignment vertical="top" wrapText="1"/>
      <protection locked="0"/>
    </xf>
    <xf numFmtId="0" fontId="8" fillId="8" borderId="0" xfId="0" applyFont="1" applyFill="1" applyAlignment="1" applyProtection="1">
      <alignment vertical="top" wrapText="1"/>
      <protection locked="0"/>
    </xf>
    <xf numFmtId="0" fontId="7" fillId="8" borderId="0" xfId="0" applyFont="1" applyFill="1" applyBorder="1" applyAlignment="1" applyProtection="1">
      <alignment vertical="top" wrapText="1"/>
      <protection locked="0"/>
    </xf>
    <xf numFmtId="0" fontId="17" fillId="8" borderId="0" xfId="0" applyFont="1" applyFill="1" applyBorder="1" applyAlignment="1" applyProtection="1">
      <alignment horizontal="left" vertical="top"/>
      <protection locked="0"/>
    </xf>
    <xf numFmtId="0" fontId="7" fillId="8" borderId="0" xfId="0" applyFont="1" applyFill="1" applyBorder="1" applyAlignment="1" applyProtection="1">
      <alignment vertical="top"/>
      <protection locked="0"/>
    </xf>
    <xf numFmtId="0" fontId="0" fillId="8" borderId="0" xfId="0" applyFill="1" applyBorder="1" applyAlignment="1">
      <alignment vertical="top"/>
    </xf>
    <xf numFmtId="9" fontId="13" fillId="4" borderId="2" xfId="2" applyFont="1" applyFill="1" applyBorder="1" applyAlignment="1" applyProtection="1">
      <alignment horizontal="center" vertical="center" wrapText="1"/>
      <protection locked="0"/>
    </xf>
    <xf numFmtId="9" fontId="10" fillId="2" borderId="1" xfId="0" applyNumberFormat="1" applyFont="1" applyFill="1" applyBorder="1" applyAlignment="1" applyProtection="1">
      <alignment horizontal="center" vertical="top" wrapText="1"/>
      <protection locked="0"/>
    </xf>
    <xf numFmtId="9" fontId="17" fillId="2" borderId="1" xfId="0" applyNumberFormat="1" applyFont="1" applyFill="1" applyBorder="1" applyAlignment="1" applyProtection="1">
      <alignment horizontal="center" vertical="top" wrapText="1"/>
      <protection locked="0"/>
    </xf>
    <xf numFmtId="0" fontId="11" fillId="8" borderId="0" xfId="0" applyFont="1" applyFill="1" applyBorder="1" applyAlignment="1" applyProtection="1">
      <alignment horizontal="right" vertical="top" wrapText="1"/>
      <protection locked="0"/>
    </xf>
    <xf numFmtId="0" fontId="3" fillId="4" borderId="0" xfId="0" applyFont="1" applyFill="1" applyAlignment="1" applyProtection="1">
      <alignment vertical="top" wrapText="1"/>
      <protection locked="0"/>
    </xf>
    <xf numFmtId="0" fontId="8" fillId="2" borderId="1" xfId="0" applyFont="1" applyFill="1" applyBorder="1" applyAlignment="1" applyProtection="1">
      <alignment horizontal="center" vertical="top" wrapText="1"/>
      <protection locked="0"/>
    </xf>
    <xf numFmtId="0" fontId="7" fillId="4" borderId="0" xfId="0" applyFont="1" applyFill="1" applyBorder="1" applyAlignment="1" applyProtection="1">
      <alignment horizontal="right" vertical="top" wrapText="1"/>
      <protection locked="0"/>
    </xf>
    <xf numFmtId="0" fontId="17" fillId="2" borderId="3"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wrapText="1"/>
      <protection locked="0"/>
    </xf>
    <xf numFmtId="9" fontId="16" fillId="2" borderId="1" xfId="1" applyNumberFormat="1"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xf>
    <xf numFmtId="0" fontId="10" fillId="2" borderId="3" xfId="0" applyFont="1" applyFill="1" applyBorder="1" applyAlignment="1" applyProtection="1">
      <alignment horizontal="left" vertical="top" wrapText="1"/>
      <protection locked="0"/>
    </xf>
    <xf numFmtId="0" fontId="3" fillId="0" borderId="0" xfId="0" applyFont="1"/>
    <xf numFmtId="0" fontId="3" fillId="0" borderId="0" xfId="0" applyFont="1" applyBorder="1"/>
    <xf numFmtId="0" fontId="3" fillId="0" borderId="0" xfId="0" applyFont="1" applyBorder="1" applyAlignment="1"/>
    <xf numFmtId="165" fontId="3" fillId="0" borderId="0" xfId="0" applyNumberFormat="1" applyFont="1"/>
    <xf numFmtId="165" fontId="3" fillId="0" borderId="0" xfId="0" applyNumberFormat="1" applyFont="1" applyBorder="1" applyAlignment="1"/>
    <xf numFmtId="9" fontId="3" fillId="0" borderId="0" xfId="0" applyNumberFormat="1" applyFont="1" applyAlignment="1">
      <alignment horizontal="center"/>
    </xf>
    <xf numFmtId="0" fontId="3" fillId="0" borderId="0" xfId="0" applyFont="1" applyFill="1" applyBorder="1"/>
    <xf numFmtId="165" fontId="3" fillId="0" borderId="0" xfId="0" applyNumberFormat="1" applyFont="1" applyAlignment="1">
      <alignment wrapText="1"/>
    </xf>
    <xf numFmtId="165" fontId="3" fillId="9" borderId="0" xfId="0" applyNumberFormat="1" applyFont="1" applyFill="1" applyAlignment="1">
      <alignment wrapText="1"/>
    </xf>
    <xf numFmtId="0" fontId="3" fillId="0" borderId="0" xfId="0" applyFont="1" applyAlignment="1">
      <alignment wrapText="1"/>
    </xf>
    <xf numFmtId="165" fontId="18" fillId="9" borderId="0" xfId="0" applyNumberFormat="1" applyFont="1" applyFill="1" applyAlignment="1">
      <alignment wrapText="1"/>
    </xf>
    <xf numFmtId="9" fontId="3" fillId="0" borderId="0" xfId="0" applyNumberFormat="1" applyFont="1" applyAlignment="1">
      <alignment horizontal="center" wrapText="1"/>
    </xf>
    <xf numFmtId="9" fontId="3" fillId="0" borderId="0" xfId="0" applyNumberFormat="1" applyFont="1" applyAlignment="1">
      <alignment wrapText="1"/>
    </xf>
    <xf numFmtId="10" fontId="3" fillId="0" borderId="0" xfId="0" applyNumberFormat="1" applyFont="1" applyAlignment="1">
      <alignment wrapText="1"/>
    </xf>
    <xf numFmtId="165" fontId="18" fillId="0" borderId="0" xfId="0" applyNumberFormat="1" applyFont="1" applyBorder="1" applyAlignment="1"/>
    <xf numFmtId="0" fontId="3" fillId="0" borderId="12" xfId="0" applyFont="1" applyBorder="1"/>
    <xf numFmtId="0" fontId="3" fillId="0" borderId="0" xfId="0" applyFont="1" applyAlignment="1">
      <alignment horizontal="left" vertical="top" wrapText="1"/>
    </xf>
    <xf numFmtId="165" fontId="18" fillId="0" borderId="0" xfId="0" applyNumberFormat="1" applyFont="1"/>
    <xf numFmtId="165" fontId="18" fillId="9" borderId="0" xfId="0" applyNumberFormat="1" applyFont="1" applyFill="1"/>
    <xf numFmtId="9" fontId="3" fillId="0" borderId="0" xfId="0" applyNumberFormat="1" applyFont="1"/>
    <xf numFmtId="10" fontId="3" fillId="0" borderId="0" xfId="0" applyNumberFormat="1" applyFont="1"/>
    <xf numFmtId="0" fontId="3" fillId="0" borderId="13" xfId="0" applyFont="1" applyBorder="1"/>
    <xf numFmtId="0" fontId="3" fillId="0" borderId="0" xfId="0" applyFont="1" applyFill="1" applyAlignment="1"/>
    <xf numFmtId="9" fontId="3" fillId="0" borderId="0" xfId="0" applyNumberFormat="1" applyFont="1" applyFill="1" applyAlignment="1">
      <alignment horizontal="center"/>
    </xf>
    <xf numFmtId="165" fontId="18" fillId="0" borderId="0" xfId="0" applyNumberFormat="1" applyFont="1" applyFill="1" applyBorder="1" applyAlignment="1"/>
    <xf numFmtId="0" fontId="3" fillId="0" borderId="0" xfId="0" applyFont="1" applyFill="1"/>
    <xf numFmtId="0" fontId="3" fillId="0" borderId="1" xfId="0" applyFont="1" applyBorder="1" applyAlignment="1">
      <alignment horizontal="left" vertical="top" wrapText="1"/>
    </xf>
    <xf numFmtId="0" fontId="12" fillId="3" borderId="0" xfId="0" applyFont="1" applyFill="1" applyAlignment="1" applyProtection="1">
      <alignment horizontal="left" vertical="center" wrapText="1"/>
      <protection locked="0"/>
    </xf>
    <xf numFmtId="0" fontId="17" fillId="2" borderId="4" xfId="0" applyFont="1" applyFill="1" applyBorder="1" applyAlignment="1" applyProtection="1">
      <alignment horizontal="left" wrapText="1"/>
      <protection locked="0"/>
    </xf>
    <xf numFmtId="0" fontId="17" fillId="4" borderId="0" xfId="0" applyFont="1" applyFill="1" applyAlignment="1" applyProtection="1">
      <alignment wrapText="1"/>
      <protection locked="0"/>
    </xf>
    <xf numFmtId="0" fontId="17" fillId="2" borderId="0" xfId="0" applyFont="1" applyFill="1" applyAlignment="1" applyProtection="1">
      <alignment horizontal="left" wrapText="1"/>
      <protection locked="0"/>
    </xf>
    <xf numFmtId="0" fontId="10" fillId="6" borderId="0" xfId="1" applyNumberFormat="1" applyFont="1" applyFill="1" applyBorder="1" applyAlignment="1" applyProtection="1">
      <alignment horizontal="center" wrapText="1"/>
      <protection locked="0"/>
    </xf>
    <xf numFmtId="0" fontId="3" fillId="4" borderId="0" xfId="0" applyFont="1" applyFill="1" applyAlignment="1" applyProtection="1">
      <protection locked="0"/>
    </xf>
    <xf numFmtId="0" fontId="3" fillId="4" borderId="0" xfId="0" applyFont="1" applyFill="1" applyAlignment="1" applyProtection="1">
      <alignment wrapText="1"/>
      <protection locked="0"/>
    </xf>
    <xf numFmtId="0" fontId="10" fillId="2" borderId="3"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8" fillId="4" borderId="0" xfId="0" applyFont="1" applyFill="1" applyAlignment="1" applyProtection="1">
      <alignment vertical="top" wrapText="1"/>
      <protection locked="0"/>
    </xf>
    <xf numFmtId="9" fontId="18" fillId="9" borderId="1" xfId="0" applyNumberFormat="1" applyFont="1" applyFill="1" applyBorder="1" applyAlignment="1">
      <alignment horizontal="center" wrapText="1"/>
    </xf>
    <xf numFmtId="0" fontId="7" fillId="4" borderId="1" xfId="0" applyFont="1" applyFill="1" applyBorder="1" applyAlignment="1" applyProtection="1">
      <alignment horizontal="right" vertical="top" wrapText="1"/>
      <protection locked="0"/>
    </xf>
    <xf numFmtId="49" fontId="10" fillId="0" borderId="6" xfId="1" applyNumberFormat="1" applyFont="1" applyFill="1" applyBorder="1" applyAlignment="1" applyProtection="1">
      <alignment horizontal="center" vertical="top" wrapText="1"/>
      <protection locked="0"/>
    </xf>
    <xf numFmtId="0" fontId="3" fillId="3" borderId="0" xfId="0" applyFont="1" applyFill="1" applyAlignment="1" applyProtection="1">
      <alignment horizontal="left" vertical="top" wrapText="1"/>
      <protection locked="0"/>
    </xf>
    <xf numFmtId="9" fontId="3" fillId="3" borderId="0" xfId="2" applyFont="1" applyFill="1" applyAlignment="1" applyProtection="1">
      <alignment horizontal="right" vertical="top" wrapText="1"/>
      <protection locked="0"/>
    </xf>
    <xf numFmtId="0" fontId="3" fillId="3" borderId="0" xfId="0" applyFont="1" applyFill="1" applyAlignment="1" applyProtection="1">
      <alignment vertical="top" wrapText="1"/>
      <protection locked="0"/>
    </xf>
    <xf numFmtId="165" fontId="18" fillId="9" borderId="1" xfId="0" applyNumberFormat="1" applyFont="1" applyFill="1" applyBorder="1" applyAlignment="1">
      <alignment horizontal="center" wrapText="1"/>
    </xf>
    <xf numFmtId="9" fontId="2" fillId="2" borderId="1" xfId="0" applyNumberFormat="1" applyFont="1" applyFill="1" applyBorder="1" applyAlignment="1" applyProtection="1">
      <alignment horizontal="center" vertical="top" wrapText="1"/>
    </xf>
    <xf numFmtId="0" fontId="8" fillId="4" borderId="0" xfId="0" applyFont="1" applyFill="1" applyAlignment="1" applyProtection="1">
      <alignment vertical="top" wrapText="1"/>
      <protection locked="0"/>
    </xf>
    <xf numFmtId="9" fontId="13" fillId="2" borderId="1" xfId="0" applyNumberFormat="1" applyFont="1" applyFill="1" applyBorder="1" applyAlignment="1" applyProtection="1">
      <alignment horizontal="center" vertical="top" wrapText="1"/>
      <protection locked="0"/>
    </xf>
    <xf numFmtId="0" fontId="8" fillId="4" borderId="0" xfId="0" applyFont="1" applyFill="1" applyAlignment="1" applyProtection="1">
      <alignment vertical="top" wrapText="1"/>
      <protection locked="0"/>
    </xf>
    <xf numFmtId="165" fontId="18" fillId="7" borderId="0" xfId="0" applyNumberFormat="1" applyFont="1" applyFill="1" applyAlignment="1">
      <alignment horizontal="center"/>
    </xf>
    <xf numFmtId="0" fontId="18" fillId="0" borderId="9" xfId="0" applyFont="1" applyBorder="1" applyAlignment="1">
      <alignment horizontal="center"/>
    </xf>
    <xf numFmtId="0" fontId="3" fillId="0" borderId="9" xfId="0" applyFont="1" applyBorder="1" applyAlignment="1">
      <alignment horizontal="center"/>
    </xf>
    <xf numFmtId="0" fontId="5" fillId="0" borderId="0" xfId="0" applyFont="1" applyFill="1" applyBorder="1" applyAlignment="1" applyProtection="1">
      <alignment horizontal="left" vertical="top" wrapText="1"/>
      <protection locked="0"/>
    </xf>
    <xf numFmtId="0" fontId="3" fillId="0" borderId="0" xfId="0" applyFont="1" applyAlignment="1">
      <alignment horizontal="left" vertical="top" wrapText="1"/>
    </xf>
    <xf numFmtId="0" fontId="0" fillId="0" borderId="0" xfId="0" applyAlignment="1">
      <alignment horizontal="left" vertical="top" wrapText="1"/>
    </xf>
    <xf numFmtId="165" fontId="20" fillId="0" borderId="0" xfId="0" applyNumberFormat="1" applyFont="1" applyFill="1" applyBorder="1" applyAlignment="1" applyProtection="1">
      <alignment horizontal="right" vertical="top" wrapText="1"/>
      <protection locked="0"/>
    </xf>
    <xf numFmtId="0" fontId="3" fillId="0" borderId="0" xfId="0" applyFont="1" applyAlignment="1">
      <alignment horizontal="right" wrapText="1"/>
    </xf>
    <xf numFmtId="165" fontId="18" fillId="7" borderId="0" xfId="0" applyNumberFormat="1" applyFont="1" applyFill="1" applyAlignment="1">
      <alignment horizontal="center" wrapText="1"/>
    </xf>
    <xf numFmtId="0" fontId="8" fillId="4" borderId="0" xfId="0" applyFont="1" applyFill="1" applyAlignment="1" applyProtection="1">
      <alignment vertical="top" wrapText="1"/>
      <protection locked="0"/>
    </xf>
    <xf numFmtId="0" fontId="12" fillId="3" borderId="0" xfId="0" applyFont="1" applyFill="1" applyAlignment="1" applyProtection="1">
      <alignment horizontal="left" vertical="center" wrapText="1"/>
      <protection locked="0"/>
    </xf>
    <xf numFmtId="0" fontId="0" fillId="0" borderId="0" xfId="0" applyAlignment="1">
      <alignment wrapText="1"/>
    </xf>
    <xf numFmtId="0" fontId="10" fillId="0" borderId="1" xfId="0" applyFont="1" applyFill="1" applyBorder="1" applyAlignment="1" applyProtection="1">
      <alignment horizontal="left" vertical="top" wrapText="1"/>
      <protection locked="0"/>
    </xf>
    <xf numFmtId="0" fontId="0" fillId="0" borderId="1" xfId="0" applyBorder="1" applyAlignment="1">
      <alignment horizontal="left" vertical="top" wrapText="1"/>
    </xf>
    <xf numFmtId="0" fontId="7" fillId="2" borderId="1"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17" fillId="5" borderId="0" xfId="0" applyFont="1" applyFill="1" applyAlignment="1" applyProtection="1">
      <alignment horizontal="center" vertical="top" wrapText="1"/>
      <protection locked="0"/>
    </xf>
    <xf numFmtId="0" fontId="10" fillId="2" borderId="1" xfId="0" applyFont="1" applyFill="1" applyBorder="1" applyAlignment="1" applyProtection="1">
      <alignment horizontal="left" vertical="top" wrapText="1"/>
      <protection locked="0"/>
    </xf>
    <xf numFmtId="0" fontId="10" fillId="0" borderId="3"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8" fillId="4" borderId="0"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17" fillId="2" borderId="0" xfId="0" applyFont="1" applyFill="1" applyBorder="1" applyAlignment="1" applyProtection="1">
      <alignment horizontal="left" vertical="top" wrapText="1"/>
      <protection locked="0"/>
    </xf>
    <xf numFmtId="0" fontId="17" fillId="2" borderId="7" xfId="0" applyFont="1" applyFill="1" applyBorder="1" applyAlignment="1" applyProtection="1">
      <alignment horizontal="left" vertical="top" wrapText="1"/>
      <protection locked="0"/>
    </xf>
    <xf numFmtId="0" fontId="7" fillId="4" borderId="0" xfId="0" applyFont="1" applyFill="1" applyAlignment="1" applyProtection="1">
      <alignment vertical="top" wrapText="1"/>
      <protection locked="0"/>
    </xf>
    <xf numFmtId="0" fontId="8" fillId="4" borderId="0"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wrapText="1"/>
    </xf>
    <xf numFmtId="0" fontId="10" fillId="4" borderId="0" xfId="0" applyFont="1" applyFill="1" applyBorder="1" applyAlignment="1" applyProtection="1">
      <alignment horizontal="left" vertical="top" wrapText="1"/>
      <protection locked="0"/>
    </xf>
    <xf numFmtId="0" fontId="17" fillId="0" borderId="0" xfId="0" applyFont="1" applyFill="1" applyAlignment="1" applyProtection="1">
      <alignment horizontal="left" vertical="top" wrapText="1"/>
      <protection locked="0"/>
    </xf>
    <xf numFmtId="49" fontId="10" fillId="2" borderId="3" xfId="0" applyNumberFormat="1" applyFont="1" applyFill="1" applyBorder="1" applyAlignment="1" applyProtection="1">
      <alignment horizontal="left" vertical="top" wrapText="1"/>
      <protection locked="0"/>
    </xf>
    <xf numFmtId="49" fontId="10" fillId="2" borderId="4" xfId="0" applyNumberFormat="1" applyFont="1" applyFill="1" applyBorder="1" applyAlignment="1" applyProtection="1">
      <alignment horizontal="left" vertical="top" wrapText="1"/>
      <protection locked="0"/>
    </xf>
    <xf numFmtId="49" fontId="10" fillId="2" borderId="5" xfId="0" applyNumberFormat="1"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0" fillId="0" borderId="0" xfId="0" applyAlignment="1">
      <alignment vertical="top" wrapText="1"/>
    </xf>
    <xf numFmtId="0" fontId="0" fillId="0" borderId="9" xfId="0" applyBorder="1" applyAlignment="1">
      <alignment vertical="top" wrapText="1"/>
    </xf>
    <xf numFmtId="0" fontId="17" fillId="2" borderId="0" xfId="0" applyFont="1" applyFill="1" applyBorder="1" applyAlignment="1" applyProtection="1">
      <alignment horizontal="right" vertical="top"/>
      <protection locked="0"/>
    </xf>
    <xf numFmtId="0" fontId="0" fillId="0" borderId="0" xfId="0" applyAlignment="1">
      <alignment horizontal="right" vertical="top"/>
    </xf>
    <xf numFmtId="0" fontId="7" fillId="5" borderId="0" xfId="0" applyFont="1" applyFill="1" applyAlignment="1" applyProtection="1">
      <alignment horizontal="left" vertical="top" wrapText="1"/>
      <protection locked="0"/>
    </xf>
    <xf numFmtId="0" fontId="5" fillId="3" borderId="0" xfId="0" applyFont="1" applyFill="1" applyAlignment="1" applyProtection="1">
      <alignment horizontal="left" vertical="center" wrapText="1"/>
      <protection locked="0"/>
    </xf>
    <xf numFmtId="0" fontId="21" fillId="0" borderId="0" xfId="0" applyFont="1" applyAlignment="1">
      <alignment wrapText="1"/>
    </xf>
    <xf numFmtId="0" fontId="17" fillId="2" borderId="4" xfId="0" applyFont="1" applyFill="1" applyBorder="1" applyAlignment="1" applyProtection="1">
      <alignment horizontal="left"/>
      <protection locked="0"/>
    </xf>
    <xf numFmtId="0" fontId="0" fillId="0" borderId="4" xfId="0" applyBorder="1" applyAlignment="1"/>
    <xf numFmtId="0" fontId="0" fillId="0" borderId="4" xfId="0" applyBorder="1" applyAlignment="1">
      <alignment horizontal="left"/>
    </xf>
    <xf numFmtId="0" fontId="10" fillId="2" borderId="3" xfId="0" applyFont="1" applyFill="1" applyBorder="1" applyAlignment="1" applyProtection="1">
      <alignment horizontal="left" vertical="top" wrapText="1"/>
      <protection locked="0"/>
    </xf>
    <xf numFmtId="0" fontId="10" fillId="2" borderId="4" xfId="0" applyFont="1" applyFill="1" applyBorder="1" applyAlignment="1" applyProtection="1">
      <alignment horizontal="left" vertical="top" wrapText="1"/>
      <protection locked="0"/>
    </xf>
    <xf numFmtId="0" fontId="10" fillId="2" borderId="5" xfId="0" applyFont="1" applyFill="1" applyBorder="1" applyAlignment="1" applyProtection="1">
      <alignment horizontal="left" vertical="top" wrapText="1"/>
      <protection locked="0"/>
    </xf>
    <xf numFmtId="0" fontId="0" fillId="0" borderId="4" xfId="0" applyBorder="1" applyAlignment="1">
      <alignment horizontal="left" vertical="top" wrapText="1"/>
    </xf>
    <xf numFmtId="0" fontId="10" fillId="2" borderId="3" xfId="0" applyFont="1" applyFill="1" applyBorder="1" applyAlignment="1" applyProtection="1">
      <alignment vertical="top" wrapText="1"/>
      <protection locked="0"/>
    </xf>
    <xf numFmtId="0" fontId="10" fillId="2" borderId="4" xfId="0" applyFont="1" applyFill="1" applyBorder="1" applyAlignment="1" applyProtection="1">
      <alignment vertical="top" wrapText="1"/>
      <protection locked="0"/>
    </xf>
    <xf numFmtId="0" fontId="10" fillId="2" borderId="5" xfId="0" applyFont="1" applyFill="1" applyBorder="1" applyAlignment="1" applyProtection="1">
      <alignment vertical="top" wrapText="1"/>
      <protection locked="0"/>
    </xf>
    <xf numFmtId="0" fontId="11" fillId="2" borderId="0" xfId="0" applyFont="1" applyFill="1" applyAlignment="1" applyProtection="1">
      <alignment horizontal="left" vertical="top" wrapText="1"/>
      <protection locked="0"/>
    </xf>
    <xf numFmtId="0" fontId="7" fillId="4" borderId="8" xfId="0" applyFont="1" applyFill="1" applyBorder="1" applyAlignment="1" applyProtection="1">
      <alignment horizontal="right" vertical="center" wrapText="1"/>
      <protection locked="0"/>
    </xf>
    <xf numFmtId="0" fontId="0" fillId="0" borderId="8" xfId="0" applyBorder="1" applyAlignment="1">
      <alignment wrapText="1"/>
    </xf>
    <xf numFmtId="0" fontId="0" fillId="0" borderId="14" xfId="0" applyBorder="1" applyAlignment="1">
      <alignment wrapText="1"/>
    </xf>
  </cellXfs>
  <cellStyles count="3">
    <cellStyle name="Comma" xfId="1" builtinId="3"/>
    <cellStyle name="Normal" xfId="0" builtinId="0"/>
    <cellStyle name="Percent" xfId="2" builtinId="5"/>
  </cellStyles>
  <dxfs count="13">
    <dxf>
      <fill>
        <patternFill>
          <bgColor theme="0" tint="-0.14996795556505021"/>
        </patternFill>
      </fill>
    </dxf>
    <dxf>
      <fill>
        <patternFill>
          <bgColor rgb="FF95B82F"/>
        </patternFill>
      </fill>
    </dxf>
    <dxf>
      <fill>
        <patternFill>
          <bgColor rgb="FF669900"/>
        </patternFill>
      </fill>
    </dxf>
    <dxf>
      <fill>
        <patternFill>
          <bgColor rgb="FFC00000"/>
        </patternFill>
      </fill>
    </dxf>
    <dxf>
      <fill>
        <patternFill>
          <bgColor rgb="FFCC0000"/>
        </patternFill>
      </fill>
    </dxf>
    <dxf>
      <font>
        <color rgb="FFCC0000"/>
      </font>
    </dxf>
    <dxf>
      <font>
        <color rgb="FFCC0000"/>
      </font>
    </dxf>
    <dxf>
      <font>
        <color rgb="FFCC0000"/>
      </font>
    </dxf>
    <dxf>
      <font>
        <color rgb="FFCC0000"/>
      </font>
    </dxf>
    <dxf>
      <font>
        <color rgb="FFCC0000"/>
      </font>
    </dxf>
    <dxf>
      <font>
        <color rgb="FFCC0000"/>
      </font>
    </dxf>
    <dxf>
      <fill>
        <patternFill>
          <bgColor rgb="FF669900"/>
        </patternFill>
      </fill>
    </dxf>
    <dxf>
      <fill>
        <patternFill>
          <bgColor rgb="FFC00000"/>
        </patternFill>
      </fill>
    </dxf>
  </dxfs>
  <tableStyles count="0" defaultTableStyle="TableStyleMedium2" defaultPivotStyle="PivotStyleLight16"/>
  <colors>
    <mruColors>
      <color rgb="FFCC0000"/>
      <color rgb="FF669900"/>
      <color rgb="FF1665A1"/>
      <color rgb="FF008000"/>
      <color rgb="FF95B82F"/>
      <color rgb="FFE4EDC4"/>
      <color rgb="FFC4DFF6"/>
      <color rgb="FF4195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2:O96"/>
  <sheetViews>
    <sheetView workbookViewId="0">
      <selection activeCell="B21" sqref="B21:L22"/>
    </sheetView>
  </sheetViews>
  <sheetFormatPr defaultColWidth="9.109375" defaultRowHeight="13.8" x14ac:dyDescent="0.3"/>
  <cols>
    <col min="1" max="1" width="14.77734375" style="86" customWidth="1"/>
    <col min="2" max="2" width="40.109375" style="86" customWidth="1"/>
    <col min="3" max="3" width="9.109375" style="86"/>
    <col min="4" max="4" width="9.109375" style="91"/>
    <col min="5" max="11" width="9.109375" style="86"/>
    <col min="12" max="12" width="14.77734375" style="86" customWidth="1"/>
    <col min="13" max="13" width="14.77734375" style="90" customWidth="1"/>
    <col min="14" max="16384" width="9.109375" style="86"/>
  </cols>
  <sheetData>
    <row r="2" spans="1:15" ht="15.6" x14ac:dyDescent="0.3">
      <c r="A2" s="45" t="s">
        <v>79</v>
      </c>
      <c r="C2" s="45"/>
      <c r="D2" s="45"/>
      <c r="E2" s="45"/>
      <c r="F2" s="45"/>
      <c r="G2" s="45"/>
      <c r="H2" s="45"/>
      <c r="I2" s="45"/>
      <c r="J2" s="46"/>
      <c r="K2" s="46"/>
      <c r="L2" s="46"/>
      <c r="M2" s="57"/>
      <c r="N2" s="87"/>
    </row>
    <row r="3" spans="1:15" ht="15.6" x14ac:dyDescent="0.3">
      <c r="A3" s="45"/>
      <c r="C3" s="45"/>
      <c r="D3" s="45"/>
      <c r="E3" s="45"/>
      <c r="F3" s="45"/>
      <c r="G3" s="45"/>
      <c r="H3" s="45"/>
      <c r="I3" s="45"/>
      <c r="J3" s="46"/>
      <c r="K3" s="46"/>
      <c r="L3" s="46"/>
      <c r="M3" s="88"/>
      <c r="N3" s="87"/>
    </row>
    <row r="4" spans="1:15" ht="15.6" x14ac:dyDescent="0.3">
      <c r="A4" s="45" t="s">
        <v>80</v>
      </c>
      <c r="B4" s="64" t="s">
        <v>98</v>
      </c>
      <c r="C4" s="45"/>
      <c r="D4" s="45"/>
      <c r="E4" s="45"/>
      <c r="F4" s="45"/>
      <c r="G4" s="45"/>
      <c r="H4" s="45"/>
      <c r="I4" s="45"/>
      <c r="J4" s="46"/>
      <c r="K4" s="46"/>
      <c r="L4" s="46"/>
      <c r="M4" s="57"/>
      <c r="N4" s="87"/>
    </row>
    <row r="5" spans="1:15" ht="15.6" x14ac:dyDescent="0.3">
      <c r="A5" s="45" t="s">
        <v>81</v>
      </c>
      <c r="B5" s="137" t="s">
        <v>87</v>
      </c>
      <c r="C5" s="138"/>
      <c r="D5" s="138"/>
      <c r="E5" s="138"/>
      <c r="F5" s="138"/>
      <c r="G5" s="138"/>
      <c r="H5" s="138"/>
      <c r="I5" s="138"/>
      <c r="J5" s="138"/>
      <c r="K5" s="138"/>
      <c r="L5" s="138"/>
      <c r="M5" s="57"/>
      <c r="N5" s="87"/>
    </row>
    <row r="6" spans="1:15" ht="15.6" x14ac:dyDescent="0.3">
      <c r="A6" s="45"/>
      <c r="B6" s="138"/>
      <c r="C6" s="138"/>
      <c r="D6" s="138"/>
      <c r="E6" s="138"/>
      <c r="F6" s="138"/>
      <c r="G6" s="138"/>
      <c r="H6" s="138"/>
      <c r="I6" s="138"/>
      <c r="J6" s="138"/>
      <c r="K6" s="138"/>
      <c r="L6" s="138"/>
      <c r="M6" s="57"/>
      <c r="N6" s="87"/>
    </row>
    <row r="7" spans="1:15" ht="15.6" x14ac:dyDescent="0.3">
      <c r="A7" s="87"/>
      <c r="B7" s="45"/>
      <c r="C7" s="45"/>
      <c r="D7" s="45"/>
      <c r="E7" s="45"/>
      <c r="F7" s="45"/>
      <c r="G7" s="45"/>
      <c r="H7" s="45"/>
      <c r="I7" s="46"/>
      <c r="J7" s="46"/>
      <c r="K7" s="46"/>
      <c r="L7" s="89"/>
      <c r="N7" s="87"/>
    </row>
    <row r="8" spans="1:15" x14ac:dyDescent="0.3">
      <c r="C8" s="91"/>
      <c r="D8" s="135" t="s">
        <v>9</v>
      </c>
      <c r="E8" s="136"/>
      <c r="F8" s="135" t="s">
        <v>10</v>
      </c>
      <c r="G8" s="136"/>
      <c r="H8" s="135" t="s">
        <v>51</v>
      </c>
      <c r="I8" s="136"/>
      <c r="J8" s="135" t="s">
        <v>50</v>
      </c>
      <c r="K8" s="136"/>
      <c r="L8" s="140" t="s">
        <v>100</v>
      </c>
      <c r="N8" s="92"/>
      <c r="O8" s="92"/>
    </row>
    <row r="9" spans="1:15" ht="15.6" x14ac:dyDescent="0.3">
      <c r="B9" s="47"/>
      <c r="C9" s="47"/>
      <c r="D9" s="31">
        <v>0</v>
      </c>
      <c r="E9" s="31">
        <v>0</v>
      </c>
      <c r="F9" s="31">
        <v>0</v>
      </c>
      <c r="G9" s="31">
        <v>0</v>
      </c>
      <c r="H9" s="31">
        <v>0</v>
      </c>
      <c r="I9" s="31">
        <v>0</v>
      </c>
      <c r="J9" s="31">
        <v>0</v>
      </c>
      <c r="K9" s="31">
        <v>0</v>
      </c>
      <c r="L9" s="141"/>
      <c r="N9" s="48"/>
      <c r="O9" s="48"/>
    </row>
    <row r="10" spans="1:15" ht="15.6" x14ac:dyDescent="0.3">
      <c r="B10" s="81" t="s">
        <v>42</v>
      </c>
      <c r="C10" s="76" t="s">
        <v>52</v>
      </c>
      <c r="D10" s="82" t="s">
        <v>43</v>
      </c>
      <c r="E10" s="82" t="s">
        <v>44</v>
      </c>
      <c r="F10" s="82" t="s">
        <v>43</v>
      </c>
      <c r="G10" s="82" t="s">
        <v>44</v>
      </c>
      <c r="H10" s="82" t="s">
        <v>43</v>
      </c>
      <c r="I10" s="82" t="s">
        <v>44</v>
      </c>
      <c r="J10" s="82" t="s">
        <v>43</v>
      </c>
      <c r="K10" s="82" t="s">
        <v>44</v>
      </c>
      <c r="L10" s="93"/>
    </row>
    <row r="11" spans="1:15" ht="15.6" x14ac:dyDescent="0.3">
      <c r="B11" s="85" t="s">
        <v>103</v>
      </c>
      <c r="C11" s="75"/>
      <c r="D11" s="32">
        <v>0</v>
      </c>
      <c r="E11" s="32">
        <v>0</v>
      </c>
      <c r="F11" s="32">
        <v>0</v>
      </c>
      <c r="G11" s="32">
        <v>0</v>
      </c>
      <c r="H11" s="32">
        <v>0</v>
      </c>
      <c r="I11" s="32">
        <v>0</v>
      </c>
      <c r="J11" s="32">
        <v>0</v>
      </c>
      <c r="K11" s="32">
        <v>0</v>
      </c>
      <c r="L11" s="94"/>
    </row>
    <row r="12" spans="1:15" ht="15.6" x14ac:dyDescent="0.3">
      <c r="B12" s="85" t="s">
        <v>104</v>
      </c>
      <c r="C12" s="75"/>
      <c r="D12" s="32">
        <v>0</v>
      </c>
      <c r="E12" s="32">
        <v>0</v>
      </c>
      <c r="F12" s="32">
        <v>0</v>
      </c>
      <c r="G12" s="32">
        <v>0</v>
      </c>
      <c r="H12" s="32">
        <v>0</v>
      </c>
      <c r="I12" s="32">
        <v>0</v>
      </c>
      <c r="J12" s="32">
        <v>0</v>
      </c>
      <c r="K12" s="32">
        <v>0</v>
      </c>
      <c r="L12" s="94"/>
    </row>
    <row r="13" spans="1:15" ht="15.6" x14ac:dyDescent="0.3">
      <c r="A13" s="95"/>
      <c r="B13" s="85" t="s">
        <v>105</v>
      </c>
      <c r="C13" s="75"/>
      <c r="D13" s="32">
        <v>0</v>
      </c>
      <c r="E13" s="32">
        <v>0</v>
      </c>
      <c r="F13" s="32">
        <v>0</v>
      </c>
      <c r="G13" s="32">
        <v>0</v>
      </c>
      <c r="H13" s="32">
        <v>0</v>
      </c>
      <c r="I13" s="32">
        <v>0</v>
      </c>
      <c r="J13" s="32">
        <v>0</v>
      </c>
      <c r="K13" s="32">
        <v>0</v>
      </c>
      <c r="L13" s="94"/>
    </row>
    <row r="14" spans="1:15" ht="15.6" x14ac:dyDescent="0.3">
      <c r="B14" s="85" t="s">
        <v>106</v>
      </c>
      <c r="C14" s="75"/>
      <c r="D14" s="32">
        <v>0</v>
      </c>
      <c r="E14" s="32">
        <v>0</v>
      </c>
      <c r="F14" s="32">
        <v>0</v>
      </c>
      <c r="G14" s="32">
        <v>0</v>
      </c>
      <c r="H14" s="32">
        <v>0</v>
      </c>
      <c r="I14" s="32">
        <v>0</v>
      </c>
      <c r="J14" s="32">
        <v>0</v>
      </c>
      <c r="K14" s="32">
        <v>0</v>
      </c>
      <c r="L14" s="94"/>
    </row>
    <row r="15" spans="1:15" x14ac:dyDescent="0.3">
      <c r="B15" s="124" t="s">
        <v>46</v>
      </c>
      <c r="C15" s="123">
        <f>SUM(C11:C14)</f>
        <v>0</v>
      </c>
      <c r="D15" s="129">
        <f>D9*SUM(D11:D14)/2</f>
        <v>0</v>
      </c>
      <c r="E15" s="129">
        <f t="shared" ref="E15:K15" si="0">E9*SUM(E11:E14)/2</f>
        <v>0</v>
      </c>
      <c r="F15" s="129">
        <f t="shared" si="0"/>
        <v>0</v>
      </c>
      <c r="G15" s="129">
        <f t="shared" si="0"/>
        <v>0</v>
      </c>
      <c r="H15" s="129">
        <f t="shared" si="0"/>
        <v>0</v>
      </c>
      <c r="I15" s="129">
        <f t="shared" si="0"/>
        <v>0</v>
      </c>
      <c r="J15" s="129">
        <f t="shared" si="0"/>
        <v>0</v>
      </c>
      <c r="K15" s="129">
        <f t="shared" si="0"/>
        <v>0</v>
      </c>
      <c r="L15" s="96"/>
    </row>
    <row r="16" spans="1:15" x14ac:dyDescent="0.3">
      <c r="B16" s="77" t="s">
        <v>45</v>
      </c>
      <c r="C16" s="80"/>
      <c r="D16" s="142">
        <f>D15+E15</f>
        <v>0</v>
      </c>
      <c r="E16" s="142"/>
      <c r="F16" s="142">
        <f t="shared" ref="F16" si="1">F15+G15</f>
        <v>0</v>
      </c>
      <c r="G16" s="142"/>
      <c r="H16" s="142">
        <f t="shared" ref="H16" si="2">H15+I15</f>
        <v>0</v>
      </c>
      <c r="I16" s="142"/>
      <c r="J16" s="142">
        <f t="shared" ref="J16" si="3">J15+K15</f>
        <v>0</v>
      </c>
      <c r="K16" s="142"/>
      <c r="L16" s="96">
        <f>SUM(D16:K16)</f>
        <v>0</v>
      </c>
    </row>
    <row r="17" spans="1:14" ht="14.4" thickBot="1" x14ac:dyDescent="0.35">
      <c r="B17" s="95"/>
      <c r="C17" s="95"/>
      <c r="D17" s="97"/>
      <c r="E17" s="98"/>
      <c r="F17" s="98"/>
      <c r="G17" s="98"/>
      <c r="H17" s="99"/>
      <c r="I17" s="98"/>
      <c r="J17" s="98"/>
      <c r="K17" s="98"/>
      <c r="L17" s="95"/>
      <c r="M17" s="100"/>
    </row>
    <row r="18" spans="1:14" ht="15.6" x14ac:dyDescent="0.3">
      <c r="A18" s="61" t="s">
        <v>82</v>
      </c>
      <c r="B18" s="101"/>
      <c r="C18" s="59"/>
      <c r="D18" s="59"/>
      <c r="E18" s="59"/>
      <c r="F18" s="59"/>
      <c r="G18" s="59"/>
      <c r="H18" s="59"/>
      <c r="I18" s="59"/>
      <c r="J18" s="60"/>
      <c r="K18" s="60"/>
      <c r="L18" s="60"/>
      <c r="N18" s="87"/>
    </row>
    <row r="19" spans="1:14" ht="15.6" x14ac:dyDescent="0.3">
      <c r="A19" s="45"/>
      <c r="C19" s="45"/>
      <c r="D19" s="45"/>
      <c r="E19" s="45"/>
      <c r="F19" s="45"/>
      <c r="G19" s="45"/>
      <c r="H19" s="45"/>
      <c r="I19" s="45"/>
      <c r="J19" s="46"/>
      <c r="K19" s="46"/>
      <c r="L19" s="46"/>
      <c r="M19" s="57"/>
      <c r="N19" s="87"/>
    </row>
    <row r="20" spans="1:14" ht="15.6" x14ac:dyDescent="0.3">
      <c r="A20" s="45" t="s">
        <v>80</v>
      </c>
      <c r="B20" s="58" t="s">
        <v>88</v>
      </c>
      <c r="C20" s="45"/>
      <c r="D20" s="45"/>
      <c r="E20" s="45"/>
      <c r="F20" s="45"/>
      <c r="G20" s="45"/>
      <c r="H20" s="45"/>
      <c r="I20" s="45"/>
      <c r="J20" s="46"/>
      <c r="K20" s="46"/>
      <c r="L20" s="46"/>
      <c r="M20" s="57"/>
      <c r="N20" s="87"/>
    </row>
    <row r="21" spans="1:14" ht="15.6" x14ac:dyDescent="0.3">
      <c r="A21" s="45" t="s">
        <v>81</v>
      </c>
      <c r="B21" s="137" t="s">
        <v>89</v>
      </c>
      <c r="C21" s="138"/>
      <c r="D21" s="138"/>
      <c r="E21" s="138"/>
      <c r="F21" s="138"/>
      <c r="G21" s="138"/>
      <c r="H21" s="138"/>
      <c r="I21" s="138"/>
      <c r="J21" s="138"/>
      <c r="K21" s="138"/>
      <c r="L21" s="138"/>
      <c r="M21" s="57"/>
      <c r="N21" s="87"/>
    </row>
    <row r="22" spans="1:14" ht="15.6" x14ac:dyDescent="0.3">
      <c r="A22" s="45"/>
      <c r="B22" s="139"/>
      <c r="C22" s="139"/>
      <c r="D22" s="139"/>
      <c r="E22" s="139"/>
      <c r="F22" s="139"/>
      <c r="G22" s="139"/>
      <c r="H22" s="139"/>
      <c r="I22" s="139"/>
      <c r="J22" s="139"/>
      <c r="K22" s="139"/>
      <c r="L22" s="139"/>
      <c r="M22" s="57"/>
      <c r="N22" s="87"/>
    </row>
    <row r="23" spans="1:14" ht="15.6" x14ac:dyDescent="0.3">
      <c r="A23" s="45"/>
      <c r="B23" s="102"/>
      <c r="C23" s="102"/>
      <c r="D23" s="102"/>
      <c r="E23" s="102"/>
      <c r="F23" s="102"/>
      <c r="G23" s="102"/>
      <c r="H23" s="102"/>
      <c r="I23" s="102"/>
      <c r="J23" s="102"/>
      <c r="K23" s="102"/>
      <c r="L23" s="57"/>
      <c r="N23" s="87"/>
    </row>
    <row r="24" spans="1:14" ht="15.6" x14ac:dyDescent="0.3">
      <c r="B24" s="49"/>
      <c r="C24" s="49"/>
      <c r="D24" s="135" t="s">
        <v>9</v>
      </c>
      <c r="E24" s="136"/>
      <c r="F24" s="135" t="s">
        <v>10</v>
      </c>
      <c r="G24" s="136"/>
      <c r="H24" s="135" t="s">
        <v>51</v>
      </c>
      <c r="I24" s="136"/>
      <c r="J24" s="135" t="s">
        <v>50</v>
      </c>
      <c r="K24" s="136"/>
      <c r="L24" s="140" t="s">
        <v>100</v>
      </c>
    </row>
    <row r="25" spans="1:14" ht="15.6" x14ac:dyDescent="0.3">
      <c r="B25" s="50"/>
      <c r="C25" s="50"/>
      <c r="D25" s="130">
        <f>Benefit1KPI1Rating</f>
        <v>0</v>
      </c>
      <c r="E25" s="130">
        <f>Benefit1KPI2Rating</f>
        <v>0</v>
      </c>
      <c r="F25" s="130">
        <f>Benefit2KPI1Rating</f>
        <v>0</v>
      </c>
      <c r="G25" s="130">
        <f>Benefit2KPI2Rating</f>
        <v>0</v>
      </c>
      <c r="H25" s="130">
        <f>Benefit3KPI1Rating</f>
        <v>0</v>
      </c>
      <c r="I25" s="130">
        <f>Benefit3KPI2Rating</f>
        <v>0</v>
      </c>
      <c r="J25" s="130">
        <f>Benefit4KPI1Rating</f>
        <v>0</v>
      </c>
      <c r="K25" s="130">
        <f>Benefit4KPI2Rating</f>
        <v>0</v>
      </c>
      <c r="L25" s="141"/>
    </row>
    <row r="26" spans="1:14" ht="15.6" x14ac:dyDescent="0.3">
      <c r="B26" s="81" t="s">
        <v>42</v>
      </c>
      <c r="C26" s="76" t="s">
        <v>52</v>
      </c>
      <c r="D26" s="84" t="str">
        <f>Benefit1KPI1</f>
        <v>KPI 1</v>
      </c>
      <c r="E26" s="84" t="str">
        <f>Benefit1KPI2</f>
        <v>KPI 2</v>
      </c>
      <c r="F26" s="84" t="str">
        <f>Benefit2KPI1</f>
        <v>KPI 1</v>
      </c>
      <c r="G26" s="84" t="str">
        <f>Benefit2KPI2</f>
        <v>KPI 2</v>
      </c>
      <c r="H26" s="84" t="str">
        <f>Benefit3KPI1</f>
        <v>KPI 1</v>
      </c>
      <c r="I26" s="84" t="str">
        <f>Benefit3KPI2</f>
        <v>KPI 2</v>
      </c>
      <c r="J26" s="84" t="str">
        <f>Benefit4KPI1</f>
        <v>KPI 1</v>
      </c>
      <c r="K26" s="84" t="str">
        <f>Benefit4KPI2</f>
        <v>KPI 2</v>
      </c>
      <c r="L26" s="103"/>
    </row>
    <row r="27" spans="1:14" ht="15.6" x14ac:dyDescent="0.3">
      <c r="B27" s="120" t="s">
        <v>103</v>
      </c>
      <c r="C27" s="75"/>
      <c r="D27" s="32">
        <v>0</v>
      </c>
      <c r="E27" s="32">
        <v>0</v>
      </c>
      <c r="F27" s="32">
        <v>0</v>
      </c>
      <c r="G27" s="32">
        <v>0</v>
      </c>
      <c r="H27" s="32">
        <v>0</v>
      </c>
      <c r="I27" s="32">
        <v>0</v>
      </c>
      <c r="J27" s="32">
        <v>0</v>
      </c>
      <c r="K27" s="32">
        <v>0</v>
      </c>
      <c r="L27" s="104"/>
    </row>
    <row r="28" spans="1:14" ht="15.6" x14ac:dyDescent="0.3">
      <c r="B28" s="120" t="s">
        <v>104</v>
      </c>
      <c r="C28" s="75"/>
      <c r="D28" s="32">
        <v>0</v>
      </c>
      <c r="E28" s="32">
        <v>0</v>
      </c>
      <c r="F28" s="32">
        <v>0</v>
      </c>
      <c r="G28" s="32">
        <v>0</v>
      </c>
      <c r="H28" s="32">
        <v>0</v>
      </c>
      <c r="I28" s="32">
        <v>0</v>
      </c>
      <c r="J28" s="32">
        <v>0</v>
      </c>
      <c r="K28" s="32">
        <v>0</v>
      </c>
      <c r="L28" s="104"/>
    </row>
    <row r="29" spans="1:14" ht="15.6" x14ac:dyDescent="0.3">
      <c r="B29" s="120" t="s">
        <v>105</v>
      </c>
      <c r="C29" s="75"/>
      <c r="D29" s="32">
        <v>0</v>
      </c>
      <c r="E29" s="32">
        <v>0</v>
      </c>
      <c r="F29" s="32">
        <v>0</v>
      </c>
      <c r="G29" s="32">
        <v>0</v>
      </c>
      <c r="H29" s="32">
        <v>0</v>
      </c>
      <c r="I29" s="32">
        <v>0</v>
      </c>
      <c r="J29" s="32">
        <v>0</v>
      </c>
      <c r="K29" s="32">
        <v>0</v>
      </c>
      <c r="L29" s="104"/>
    </row>
    <row r="30" spans="1:14" ht="15.6" x14ac:dyDescent="0.3">
      <c r="B30" s="120" t="s">
        <v>106</v>
      </c>
      <c r="C30" s="75"/>
      <c r="D30" s="32">
        <v>0</v>
      </c>
      <c r="E30" s="32">
        <v>0</v>
      </c>
      <c r="F30" s="32">
        <v>0</v>
      </c>
      <c r="G30" s="32">
        <v>0</v>
      </c>
      <c r="H30" s="32">
        <v>0</v>
      </c>
      <c r="I30" s="32">
        <v>0</v>
      </c>
      <c r="J30" s="32">
        <v>0</v>
      </c>
      <c r="K30" s="32">
        <v>0</v>
      </c>
      <c r="L30" s="104"/>
    </row>
    <row r="31" spans="1:14" x14ac:dyDescent="0.3">
      <c r="B31" s="124" t="s">
        <v>46</v>
      </c>
      <c r="C31" s="123">
        <f>SUM(C27:C30)</f>
        <v>0</v>
      </c>
      <c r="D31" s="129">
        <f>D25*SUM(D27:D30)/2</f>
        <v>0</v>
      </c>
      <c r="E31" s="129">
        <f t="shared" ref="E31" si="4">E25*SUM(E27:E30)/2</f>
        <v>0</v>
      </c>
      <c r="F31" s="129">
        <f t="shared" ref="F31" si="5">F25*SUM(F27:F30)/2</f>
        <v>0</v>
      </c>
      <c r="G31" s="129">
        <f t="shared" ref="G31" si="6">G25*SUM(G27:G30)/2</f>
        <v>0</v>
      </c>
      <c r="H31" s="129">
        <f t="shared" ref="H31" si="7">H25*SUM(H27:H30)/2</f>
        <v>0</v>
      </c>
      <c r="I31" s="129">
        <f t="shared" ref="I31" si="8">I25*SUM(I27:I30)/2</f>
        <v>0</v>
      </c>
      <c r="J31" s="129">
        <f t="shared" ref="J31" si="9">J25*SUM(J27:J30)/2</f>
        <v>0</v>
      </c>
      <c r="K31" s="129">
        <f t="shared" ref="K31" si="10">K25*SUM(K27:K30)/2</f>
        <v>0</v>
      </c>
      <c r="L31" s="104"/>
    </row>
    <row r="32" spans="1:14" x14ac:dyDescent="0.3">
      <c r="B32" s="77" t="s">
        <v>45</v>
      </c>
      <c r="C32" s="80"/>
      <c r="D32" s="134">
        <f>D31+E31</f>
        <v>0</v>
      </c>
      <c r="E32" s="134"/>
      <c r="F32" s="134">
        <f t="shared" ref="F32" si="11">F31+G31</f>
        <v>0</v>
      </c>
      <c r="G32" s="134"/>
      <c r="H32" s="134">
        <f t="shared" ref="H32" si="12">H31+I31</f>
        <v>0</v>
      </c>
      <c r="I32" s="134"/>
      <c r="J32" s="134">
        <f t="shared" ref="J32" si="13">J31+K31</f>
        <v>0</v>
      </c>
      <c r="K32" s="134"/>
      <c r="L32" s="104">
        <f>SUM(D32:K32)</f>
        <v>0</v>
      </c>
    </row>
    <row r="33" spans="1:14" ht="14.4" thickBot="1" x14ac:dyDescent="0.35">
      <c r="E33" s="105"/>
      <c r="F33" s="105"/>
      <c r="G33" s="105"/>
      <c r="H33" s="106"/>
      <c r="I33" s="105"/>
      <c r="J33" s="105"/>
      <c r="K33" s="105"/>
      <c r="M33" s="100"/>
    </row>
    <row r="34" spans="1:14" ht="15.6" x14ac:dyDescent="0.3">
      <c r="A34" s="61" t="s">
        <v>83</v>
      </c>
      <c r="B34" s="107"/>
      <c r="C34" s="61"/>
      <c r="D34" s="61"/>
      <c r="E34" s="61"/>
      <c r="F34" s="61"/>
      <c r="G34" s="61"/>
      <c r="H34" s="61"/>
      <c r="I34" s="61"/>
      <c r="J34" s="62"/>
      <c r="K34" s="62"/>
      <c r="L34" s="62"/>
      <c r="N34" s="87"/>
    </row>
    <row r="35" spans="1:14" ht="15.6" x14ac:dyDescent="0.3">
      <c r="A35" s="45"/>
      <c r="C35" s="45"/>
      <c r="D35" s="45"/>
      <c r="E35" s="45"/>
      <c r="F35" s="45"/>
      <c r="G35" s="45"/>
      <c r="H35" s="45"/>
      <c r="I35" s="45"/>
      <c r="J35" s="46"/>
      <c r="K35" s="46"/>
      <c r="L35" s="46"/>
      <c r="M35" s="57"/>
      <c r="N35" s="87"/>
    </row>
    <row r="36" spans="1:14" ht="15.6" x14ac:dyDescent="0.3">
      <c r="A36" s="45" t="s">
        <v>80</v>
      </c>
      <c r="B36" s="58" t="s">
        <v>90</v>
      </c>
      <c r="C36" s="45"/>
      <c r="D36" s="45"/>
      <c r="E36" s="45"/>
      <c r="F36" s="45"/>
      <c r="G36" s="45"/>
      <c r="H36" s="45"/>
      <c r="I36" s="45"/>
      <c r="J36" s="46"/>
      <c r="K36" s="46"/>
      <c r="L36" s="46"/>
      <c r="M36" s="57"/>
      <c r="N36" s="87"/>
    </row>
    <row r="37" spans="1:14" ht="15.6" x14ac:dyDescent="0.3">
      <c r="A37" s="45" t="s">
        <v>81</v>
      </c>
      <c r="B37" s="137" t="s">
        <v>91</v>
      </c>
      <c r="C37" s="138"/>
      <c r="D37" s="138"/>
      <c r="E37" s="138"/>
      <c r="F37" s="138"/>
      <c r="G37" s="138"/>
      <c r="H37" s="138"/>
      <c r="I37" s="138"/>
      <c r="J37" s="138"/>
      <c r="K37" s="138"/>
      <c r="L37" s="138"/>
      <c r="M37" s="57"/>
      <c r="N37" s="87"/>
    </row>
    <row r="38" spans="1:14" ht="15.6" x14ac:dyDescent="0.3">
      <c r="A38" s="45"/>
      <c r="B38" s="139"/>
      <c r="C38" s="139"/>
      <c r="D38" s="139"/>
      <c r="E38" s="139"/>
      <c r="F38" s="139"/>
      <c r="G38" s="139"/>
      <c r="H38" s="139"/>
      <c r="I38" s="139"/>
      <c r="J38" s="139"/>
      <c r="K38" s="139"/>
      <c r="L38" s="139"/>
      <c r="M38" s="57"/>
      <c r="N38" s="87"/>
    </row>
    <row r="39" spans="1:14" x14ac:dyDescent="0.3">
      <c r="C39" s="91"/>
      <c r="D39" s="86"/>
      <c r="L39" s="103"/>
    </row>
    <row r="40" spans="1:14" x14ac:dyDescent="0.3">
      <c r="B40" s="108"/>
      <c r="C40" s="109"/>
      <c r="D40" s="135" t="s">
        <v>9</v>
      </c>
      <c r="E40" s="136"/>
      <c r="F40" s="135" t="s">
        <v>10</v>
      </c>
      <c r="G40" s="136"/>
      <c r="H40" s="135" t="s">
        <v>51</v>
      </c>
      <c r="I40" s="136"/>
      <c r="J40" s="135" t="s">
        <v>50</v>
      </c>
      <c r="K40" s="136"/>
      <c r="L40" s="140" t="s">
        <v>100</v>
      </c>
    </row>
    <row r="41" spans="1:14" ht="15.6" x14ac:dyDescent="0.3">
      <c r="B41" s="47"/>
      <c r="C41" s="47"/>
      <c r="D41" s="130">
        <f>Benefit1KPI1Rating</f>
        <v>0</v>
      </c>
      <c r="E41" s="130">
        <f>Benefit1KPI2Rating</f>
        <v>0</v>
      </c>
      <c r="F41" s="130">
        <f>Benefit2KPI1Rating</f>
        <v>0</v>
      </c>
      <c r="G41" s="130">
        <f>Benefit2KPI2Rating</f>
        <v>0</v>
      </c>
      <c r="H41" s="130">
        <f>Benefit3KPI1Rating</f>
        <v>0</v>
      </c>
      <c r="I41" s="130">
        <f>Benefit3KPI2Rating</f>
        <v>0</v>
      </c>
      <c r="J41" s="130">
        <f>Benefit4KPI1Rating</f>
        <v>0</v>
      </c>
      <c r="K41" s="130">
        <f>Benefit4KPI2Rating</f>
        <v>0</v>
      </c>
      <c r="L41" s="141"/>
    </row>
    <row r="42" spans="1:14" ht="15.6" x14ac:dyDescent="0.3">
      <c r="B42" s="43" t="s">
        <v>42</v>
      </c>
      <c r="C42" s="76" t="s">
        <v>52</v>
      </c>
      <c r="D42" s="84" t="str">
        <f>Benefit1KPI1</f>
        <v>KPI 1</v>
      </c>
      <c r="E42" s="84" t="str">
        <f>Benefit1KPI2</f>
        <v>KPI 2</v>
      </c>
      <c r="F42" s="84" t="str">
        <f>Benefit2KPI1</f>
        <v>KPI 1</v>
      </c>
      <c r="G42" s="84" t="str">
        <f>Benefit2KPI2</f>
        <v>KPI 2</v>
      </c>
      <c r="H42" s="84" t="str">
        <f>Benefit3KPI1</f>
        <v>KPI 1</v>
      </c>
      <c r="I42" s="84" t="str">
        <f>Benefit3KPI2</f>
        <v>KPI 2</v>
      </c>
      <c r="J42" s="84" t="str">
        <f>Benefit4KPI1</f>
        <v>KPI 1</v>
      </c>
      <c r="K42" s="84" t="str">
        <f>Benefit4KPI2</f>
        <v>KPI 2</v>
      </c>
      <c r="L42" s="103"/>
    </row>
    <row r="43" spans="1:14" ht="15.6" x14ac:dyDescent="0.3">
      <c r="B43" s="120" t="s">
        <v>103</v>
      </c>
      <c r="C43" s="75"/>
      <c r="D43" s="32">
        <v>0</v>
      </c>
      <c r="E43" s="32">
        <v>0</v>
      </c>
      <c r="F43" s="32">
        <v>0</v>
      </c>
      <c r="G43" s="32">
        <v>0</v>
      </c>
      <c r="H43" s="32">
        <v>0</v>
      </c>
      <c r="I43" s="32">
        <v>0</v>
      </c>
      <c r="J43" s="32">
        <v>0</v>
      </c>
      <c r="K43" s="32">
        <v>0</v>
      </c>
      <c r="L43" s="104"/>
    </row>
    <row r="44" spans="1:14" ht="15.6" x14ac:dyDescent="0.3">
      <c r="B44" s="120" t="s">
        <v>104</v>
      </c>
      <c r="C44" s="75"/>
      <c r="D44" s="32">
        <v>0</v>
      </c>
      <c r="E44" s="32">
        <v>0</v>
      </c>
      <c r="F44" s="32">
        <v>0</v>
      </c>
      <c r="G44" s="32">
        <v>0</v>
      </c>
      <c r="H44" s="32">
        <v>0</v>
      </c>
      <c r="I44" s="32">
        <v>0</v>
      </c>
      <c r="J44" s="32">
        <v>0</v>
      </c>
      <c r="K44" s="32">
        <v>0</v>
      </c>
      <c r="L44" s="104"/>
    </row>
    <row r="45" spans="1:14" ht="15.6" x14ac:dyDescent="0.3">
      <c r="B45" s="120" t="s">
        <v>105</v>
      </c>
      <c r="C45" s="75"/>
      <c r="D45" s="32">
        <v>0</v>
      </c>
      <c r="E45" s="32">
        <v>0</v>
      </c>
      <c r="F45" s="32">
        <v>0</v>
      </c>
      <c r="G45" s="32">
        <v>0</v>
      </c>
      <c r="H45" s="32">
        <v>0</v>
      </c>
      <c r="I45" s="32">
        <v>0</v>
      </c>
      <c r="J45" s="32">
        <v>0</v>
      </c>
      <c r="K45" s="32">
        <v>0</v>
      </c>
      <c r="L45" s="104"/>
    </row>
    <row r="46" spans="1:14" ht="15.6" x14ac:dyDescent="0.3">
      <c r="B46" s="120" t="s">
        <v>106</v>
      </c>
      <c r="C46" s="75"/>
      <c r="D46" s="32">
        <v>0</v>
      </c>
      <c r="E46" s="32">
        <v>0</v>
      </c>
      <c r="F46" s="32">
        <v>0</v>
      </c>
      <c r="G46" s="32">
        <v>0</v>
      </c>
      <c r="H46" s="32">
        <v>0</v>
      </c>
      <c r="I46" s="32">
        <v>0</v>
      </c>
      <c r="J46" s="32">
        <v>0</v>
      </c>
      <c r="K46" s="32">
        <v>0</v>
      </c>
      <c r="L46" s="104"/>
    </row>
    <row r="47" spans="1:14" x14ac:dyDescent="0.3">
      <c r="B47" s="124" t="s">
        <v>46</v>
      </c>
      <c r="C47" s="123">
        <f>SUM(C43:C46)</f>
        <v>0</v>
      </c>
      <c r="D47" s="129">
        <f>D41*SUM(D43:D46)/2</f>
        <v>0</v>
      </c>
      <c r="E47" s="129">
        <f t="shared" ref="E47" si="14">E41*SUM(E43:E46)/2</f>
        <v>0</v>
      </c>
      <c r="F47" s="129">
        <f t="shared" ref="F47" si="15">F41*SUM(F43:F46)/2</f>
        <v>0</v>
      </c>
      <c r="G47" s="129">
        <f t="shared" ref="G47" si="16">G41*SUM(G43:G46)/2</f>
        <v>0</v>
      </c>
      <c r="H47" s="129">
        <f t="shared" ref="H47" si="17">H41*SUM(H43:H46)/2</f>
        <v>0</v>
      </c>
      <c r="I47" s="129">
        <f t="shared" ref="I47" si="18">I41*SUM(I43:I46)/2</f>
        <v>0</v>
      </c>
      <c r="J47" s="129">
        <f t="shared" ref="J47" si="19">J41*SUM(J43:J46)/2</f>
        <v>0</v>
      </c>
      <c r="K47" s="129">
        <f t="shared" ref="K47" si="20">K41*SUM(K43:K46)/2</f>
        <v>0</v>
      </c>
      <c r="L47" s="104"/>
    </row>
    <row r="48" spans="1:14" x14ac:dyDescent="0.3">
      <c r="B48" s="77" t="s">
        <v>45</v>
      </c>
      <c r="C48" s="80"/>
      <c r="D48" s="134">
        <f>D47+E47</f>
        <v>0</v>
      </c>
      <c r="E48" s="134"/>
      <c r="F48" s="134">
        <f t="shared" ref="F48" si="21">F47+G47</f>
        <v>0</v>
      </c>
      <c r="G48" s="134"/>
      <c r="H48" s="134">
        <f t="shared" ref="H48" si="22">H47+I47</f>
        <v>0</v>
      </c>
      <c r="I48" s="134"/>
      <c r="J48" s="134">
        <f t="shared" ref="J48" si="23">J47+K47</f>
        <v>0</v>
      </c>
      <c r="K48" s="134"/>
      <c r="L48" s="104">
        <f>SUM(D48:K48)</f>
        <v>0</v>
      </c>
    </row>
    <row r="49" spans="1:14" ht="16.2" thickBot="1" x14ac:dyDescent="0.35">
      <c r="B49" s="45"/>
      <c r="C49" s="53"/>
      <c r="D49" s="54"/>
      <c r="E49" s="53"/>
      <c r="F49" s="53"/>
      <c r="G49" s="53"/>
      <c r="H49" s="53"/>
      <c r="I49" s="53"/>
      <c r="J49" s="53"/>
      <c r="K49" s="53"/>
      <c r="L49" s="53"/>
      <c r="M49" s="110"/>
    </row>
    <row r="50" spans="1:14" ht="15.6" x14ac:dyDescent="0.3">
      <c r="A50" s="61" t="s">
        <v>84</v>
      </c>
      <c r="B50" s="107"/>
      <c r="C50" s="61"/>
      <c r="D50" s="61"/>
      <c r="E50" s="61"/>
      <c r="F50" s="61"/>
      <c r="G50" s="61"/>
      <c r="H50" s="61"/>
      <c r="I50" s="61"/>
      <c r="J50" s="62"/>
      <c r="K50" s="62"/>
      <c r="L50" s="62"/>
      <c r="N50" s="87"/>
    </row>
    <row r="51" spans="1:14" ht="15.6" x14ac:dyDescent="0.3">
      <c r="A51" s="45"/>
      <c r="C51" s="45"/>
      <c r="D51" s="45"/>
      <c r="E51" s="45"/>
      <c r="F51" s="45"/>
      <c r="G51" s="45"/>
      <c r="H51" s="45"/>
      <c r="I51" s="45"/>
      <c r="J51" s="46"/>
      <c r="K51" s="46"/>
      <c r="L51" s="46"/>
      <c r="M51" s="57"/>
      <c r="N51" s="87"/>
    </row>
    <row r="52" spans="1:14" ht="15.6" x14ac:dyDescent="0.3">
      <c r="A52" s="45" t="s">
        <v>80</v>
      </c>
      <c r="B52" s="58" t="s">
        <v>92</v>
      </c>
      <c r="C52" s="45"/>
      <c r="D52" s="45"/>
      <c r="E52" s="45"/>
      <c r="F52" s="45"/>
      <c r="G52" s="45"/>
      <c r="H52" s="45"/>
      <c r="I52" s="45"/>
      <c r="J52" s="46"/>
      <c r="K52" s="46"/>
      <c r="L52" s="46"/>
      <c r="M52" s="57"/>
      <c r="N52" s="87"/>
    </row>
    <row r="53" spans="1:14" ht="15.6" x14ac:dyDescent="0.3">
      <c r="A53" s="45" t="s">
        <v>81</v>
      </c>
      <c r="B53" s="137" t="s">
        <v>93</v>
      </c>
      <c r="C53" s="138"/>
      <c r="D53" s="138"/>
      <c r="E53" s="138"/>
      <c r="F53" s="138"/>
      <c r="G53" s="138"/>
      <c r="H53" s="138"/>
      <c r="I53" s="138"/>
      <c r="J53" s="138"/>
      <c r="K53" s="138"/>
      <c r="L53" s="138"/>
      <c r="M53" s="57"/>
      <c r="N53" s="87"/>
    </row>
    <row r="54" spans="1:14" ht="15.6" x14ac:dyDescent="0.3">
      <c r="A54" s="45"/>
      <c r="B54" s="139"/>
      <c r="C54" s="139"/>
      <c r="D54" s="139"/>
      <c r="E54" s="139"/>
      <c r="F54" s="139"/>
      <c r="G54" s="139"/>
      <c r="H54" s="139"/>
      <c r="I54" s="139"/>
      <c r="J54" s="139"/>
      <c r="K54" s="139"/>
      <c r="L54" s="139"/>
      <c r="M54" s="57"/>
      <c r="N54" s="87"/>
    </row>
    <row r="55" spans="1:14" x14ac:dyDescent="0.3">
      <c r="C55" s="91"/>
      <c r="D55" s="86"/>
      <c r="L55" s="103"/>
    </row>
    <row r="56" spans="1:14" x14ac:dyDescent="0.3">
      <c r="C56" s="91"/>
      <c r="D56" s="135" t="s">
        <v>9</v>
      </c>
      <c r="E56" s="136"/>
      <c r="F56" s="135" t="s">
        <v>10</v>
      </c>
      <c r="G56" s="136"/>
      <c r="H56" s="135" t="s">
        <v>51</v>
      </c>
      <c r="I56" s="136"/>
      <c r="J56" s="135" t="s">
        <v>50</v>
      </c>
      <c r="K56" s="136"/>
      <c r="L56" s="140" t="s">
        <v>100</v>
      </c>
    </row>
    <row r="57" spans="1:14" ht="15.6" x14ac:dyDescent="0.3">
      <c r="B57" s="50"/>
      <c r="C57" s="55"/>
      <c r="D57" s="130">
        <f>Benefit1KPI1Rating</f>
        <v>0</v>
      </c>
      <c r="E57" s="130">
        <f>Benefit1KPI2Rating</f>
        <v>0</v>
      </c>
      <c r="F57" s="130">
        <f>Benefit2KPI1Rating</f>
        <v>0</v>
      </c>
      <c r="G57" s="130">
        <f>Benefit2KPI2Rating</f>
        <v>0</v>
      </c>
      <c r="H57" s="130">
        <f>Benefit3KPI1Rating</f>
        <v>0</v>
      </c>
      <c r="I57" s="130">
        <f>Benefit3KPI2Rating</f>
        <v>0</v>
      </c>
      <c r="J57" s="130">
        <f>Benefit4KPI1Rating</f>
        <v>0</v>
      </c>
      <c r="K57" s="130">
        <f>Benefit4KPI2Rating</f>
        <v>0</v>
      </c>
      <c r="L57" s="141"/>
    </row>
    <row r="58" spans="1:14" ht="15.6" x14ac:dyDescent="0.3">
      <c r="B58" s="43" t="s">
        <v>42</v>
      </c>
      <c r="C58" s="76" t="s">
        <v>52</v>
      </c>
      <c r="D58" s="84" t="str">
        <f>Benefit1KPI1</f>
        <v>KPI 1</v>
      </c>
      <c r="E58" s="84" t="str">
        <f>Benefit1KPI2</f>
        <v>KPI 2</v>
      </c>
      <c r="F58" s="84" t="str">
        <f>Benefit2KPI1</f>
        <v>KPI 1</v>
      </c>
      <c r="G58" s="84" t="str">
        <f>Benefit2KPI2</f>
        <v>KPI 2</v>
      </c>
      <c r="H58" s="84" t="str">
        <f>Benefit3KPI1</f>
        <v>KPI 1</v>
      </c>
      <c r="I58" s="84" t="str">
        <f>Benefit3KPI2</f>
        <v>KPI 2</v>
      </c>
      <c r="J58" s="84" t="str">
        <f>Benefit4KPI1</f>
        <v>KPI 1</v>
      </c>
      <c r="K58" s="84" t="str">
        <f>Benefit4KPI2</f>
        <v>KPI 2</v>
      </c>
      <c r="L58" s="103"/>
    </row>
    <row r="59" spans="1:14" ht="15.6" x14ac:dyDescent="0.3">
      <c r="B59" s="120" t="s">
        <v>103</v>
      </c>
      <c r="C59" s="75"/>
      <c r="D59" s="32">
        <v>0</v>
      </c>
      <c r="E59" s="32">
        <v>0</v>
      </c>
      <c r="F59" s="32">
        <v>0</v>
      </c>
      <c r="G59" s="32">
        <v>0</v>
      </c>
      <c r="H59" s="32">
        <v>0</v>
      </c>
      <c r="I59" s="32">
        <v>0</v>
      </c>
      <c r="J59" s="32">
        <v>0</v>
      </c>
      <c r="K59" s="32">
        <v>0</v>
      </c>
      <c r="L59" s="104"/>
    </row>
    <row r="60" spans="1:14" ht="15.6" x14ac:dyDescent="0.3">
      <c r="B60" s="120" t="s">
        <v>104</v>
      </c>
      <c r="C60" s="75"/>
      <c r="D60" s="32">
        <v>0</v>
      </c>
      <c r="E60" s="32">
        <v>0</v>
      </c>
      <c r="F60" s="32">
        <v>0</v>
      </c>
      <c r="G60" s="32">
        <v>0</v>
      </c>
      <c r="H60" s="32">
        <v>0</v>
      </c>
      <c r="I60" s="32">
        <v>0</v>
      </c>
      <c r="J60" s="32">
        <v>0</v>
      </c>
      <c r="K60" s="32">
        <v>0</v>
      </c>
      <c r="L60" s="104"/>
    </row>
    <row r="61" spans="1:14" ht="15.6" x14ac:dyDescent="0.3">
      <c r="B61" s="120" t="s">
        <v>105</v>
      </c>
      <c r="C61" s="75"/>
      <c r="D61" s="32">
        <v>0</v>
      </c>
      <c r="E61" s="32">
        <v>0</v>
      </c>
      <c r="F61" s="32">
        <v>0</v>
      </c>
      <c r="G61" s="32">
        <v>0</v>
      </c>
      <c r="H61" s="32">
        <v>0</v>
      </c>
      <c r="I61" s="32">
        <v>0</v>
      </c>
      <c r="J61" s="32">
        <v>0</v>
      </c>
      <c r="K61" s="32">
        <v>0</v>
      </c>
      <c r="L61" s="104"/>
    </row>
    <row r="62" spans="1:14" ht="15.6" x14ac:dyDescent="0.3">
      <c r="B62" s="120" t="s">
        <v>106</v>
      </c>
      <c r="C62" s="75"/>
      <c r="D62" s="32">
        <v>0</v>
      </c>
      <c r="E62" s="32">
        <v>0</v>
      </c>
      <c r="F62" s="32">
        <v>0</v>
      </c>
      <c r="G62" s="32">
        <v>0</v>
      </c>
      <c r="H62" s="32">
        <v>0</v>
      </c>
      <c r="I62" s="32">
        <v>0</v>
      </c>
      <c r="J62" s="32">
        <v>0</v>
      </c>
      <c r="K62" s="32">
        <v>0</v>
      </c>
      <c r="L62" s="104"/>
    </row>
    <row r="63" spans="1:14" x14ac:dyDescent="0.3">
      <c r="B63" s="124" t="s">
        <v>46</v>
      </c>
      <c r="C63" s="123">
        <f>SUM(C59:C62)</f>
        <v>0</v>
      </c>
      <c r="D63" s="129">
        <f>D57*SUM(D59:D62)/2</f>
        <v>0</v>
      </c>
      <c r="E63" s="129">
        <f t="shared" ref="E63" si="24">E57*SUM(E59:E62)/2</f>
        <v>0</v>
      </c>
      <c r="F63" s="129">
        <f t="shared" ref="F63" si="25">F57*SUM(F59:F62)/2</f>
        <v>0</v>
      </c>
      <c r="G63" s="129">
        <f t="shared" ref="G63" si="26">G57*SUM(G59:G62)/2</f>
        <v>0</v>
      </c>
      <c r="H63" s="129">
        <f t="shared" ref="H63" si="27">H57*SUM(H59:H62)/2</f>
        <v>0</v>
      </c>
      <c r="I63" s="129">
        <f t="shared" ref="I63" si="28">I57*SUM(I59:I62)/2</f>
        <v>0</v>
      </c>
      <c r="J63" s="129">
        <f t="shared" ref="J63" si="29">J57*SUM(J59:J62)/2</f>
        <v>0</v>
      </c>
      <c r="K63" s="129">
        <f t="shared" ref="K63" si="30">K57*SUM(K59:K62)/2</f>
        <v>0</v>
      </c>
      <c r="L63" s="104"/>
    </row>
    <row r="64" spans="1:14" x14ac:dyDescent="0.3">
      <c r="B64" s="77" t="s">
        <v>45</v>
      </c>
      <c r="C64" s="80"/>
      <c r="D64" s="134">
        <f>D63+E63</f>
        <v>0</v>
      </c>
      <c r="E64" s="134"/>
      <c r="F64" s="134">
        <f t="shared" ref="F64" si="31">F63+G63</f>
        <v>0</v>
      </c>
      <c r="G64" s="134"/>
      <c r="H64" s="134">
        <f t="shared" ref="H64" si="32">H63+I63</f>
        <v>0</v>
      </c>
      <c r="I64" s="134"/>
      <c r="J64" s="134">
        <f t="shared" ref="J64" si="33">J63+K63</f>
        <v>0</v>
      </c>
      <c r="K64" s="134"/>
      <c r="L64" s="104">
        <f>SUM(D64:K64)</f>
        <v>0</v>
      </c>
    </row>
    <row r="65" spans="1:14" ht="14.4" thickBot="1" x14ac:dyDescent="0.35">
      <c r="E65" s="105"/>
      <c r="F65" s="105"/>
      <c r="G65" s="106"/>
      <c r="H65" s="106"/>
      <c r="I65" s="105"/>
      <c r="J65" s="105"/>
      <c r="M65" s="100"/>
    </row>
    <row r="66" spans="1:14" ht="15.6" x14ac:dyDescent="0.3">
      <c r="A66" s="61" t="s">
        <v>85</v>
      </c>
      <c r="B66" s="107"/>
      <c r="C66" s="61"/>
      <c r="D66" s="61"/>
      <c r="E66" s="61"/>
      <c r="F66" s="61"/>
      <c r="G66" s="61"/>
      <c r="H66" s="61"/>
      <c r="I66" s="61"/>
      <c r="J66" s="62"/>
      <c r="K66" s="62"/>
      <c r="L66" s="62"/>
      <c r="N66" s="87"/>
    </row>
    <row r="67" spans="1:14" ht="15.6" x14ac:dyDescent="0.3">
      <c r="A67" s="45"/>
      <c r="C67" s="45"/>
      <c r="D67" s="45"/>
      <c r="E67" s="45"/>
      <c r="F67" s="45"/>
      <c r="G67" s="45"/>
      <c r="H67" s="45"/>
      <c r="I67" s="45"/>
      <c r="J67" s="46"/>
      <c r="K67" s="46"/>
      <c r="L67" s="46"/>
      <c r="M67" s="57"/>
      <c r="N67" s="87"/>
    </row>
    <row r="68" spans="1:14" ht="15.6" x14ac:dyDescent="0.3">
      <c r="A68" s="45" t="s">
        <v>80</v>
      </c>
      <c r="B68" s="58" t="s">
        <v>94</v>
      </c>
      <c r="C68" s="45"/>
      <c r="D68" s="45"/>
      <c r="E68" s="45"/>
      <c r="F68" s="45"/>
      <c r="G68" s="45"/>
      <c r="H68" s="45"/>
      <c r="I68" s="45"/>
      <c r="J68" s="46"/>
      <c r="K68" s="46"/>
      <c r="L68" s="46"/>
      <c r="M68" s="57"/>
      <c r="N68" s="87"/>
    </row>
    <row r="69" spans="1:14" ht="15.6" x14ac:dyDescent="0.3">
      <c r="A69" s="45" t="s">
        <v>81</v>
      </c>
      <c r="B69" s="137" t="s">
        <v>95</v>
      </c>
      <c r="C69" s="138"/>
      <c r="D69" s="138"/>
      <c r="E69" s="138"/>
      <c r="F69" s="138"/>
      <c r="G69" s="138"/>
      <c r="H69" s="138"/>
      <c r="I69" s="138"/>
      <c r="J69" s="138"/>
      <c r="K69" s="138"/>
      <c r="L69" s="138"/>
      <c r="M69" s="57"/>
      <c r="N69" s="87"/>
    </row>
    <row r="70" spans="1:14" ht="15.6" x14ac:dyDescent="0.3">
      <c r="A70" s="45"/>
      <c r="B70" s="139"/>
      <c r="C70" s="139"/>
      <c r="D70" s="139"/>
      <c r="E70" s="139"/>
      <c r="F70" s="139"/>
      <c r="G70" s="139"/>
      <c r="H70" s="139"/>
      <c r="I70" s="139"/>
      <c r="J70" s="139"/>
      <c r="K70" s="139"/>
      <c r="L70" s="139"/>
      <c r="M70" s="57"/>
      <c r="N70" s="87"/>
    </row>
    <row r="71" spans="1:14" x14ac:dyDescent="0.3">
      <c r="M71" s="100"/>
    </row>
    <row r="72" spans="1:14" x14ac:dyDescent="0.3">
      <c r="B72" s="111"/>
      <c r="C72" s="91"/>
      <c r="D72" s="135" t="s">
        <v>9</v>
      </c>
      <c r="E72" s="136"/>
      <c r="F72" s="135" t="s">
        <v>10</v>
      </c>
      <c r="G72" s="136"/>
      <c r="H72" s="135" t="s">
        <v>51</v>
      </c>
      <c r="I72" s="136"/>
      <c r="J72" s="135" t="s">
        <v>50</v>
      </c>
      <c r="K72" s="136"/>
      <c r="L72" s="140" t="s">
        <v>100</v>
      </c>
    </row>
    <row r="73" spans="1:14" ht="15.6" x14ac:dyDescent="0.3">
      <c r="B73" s="50"/>
      <c r="C73" s="55"/>
      <c r="D73" s="130">
        <f>Benefit1KPI1Rating</f>
        <v>0</v>
      </c>
      <c r="E73" s="130">
        <f>Benefit1KPI2Rating</f>
        <v>0</v>
      </c>
      <c r="F73" s="130">
        <f>Benefit2KPI1Rating</f>
        <v>0</v>
      </c>
      <c r="G73" s="130">
        <f>Benefit2KPI2Rating</f>
        <v>0</v>
      </c>
      <c r="H73" s="130">
        <f>Benefit3KPI1Rating</f>
        <v>0</v>
      </c>
      <c r="I73" s="130">
        <f>Benefit3KPI2Rating</f>
        <v>0</v>
      </c>
      <c r="J73" s="130">
        <f>Benefit4KPI1Rating</f>
        <v>0</v>
      </c>
      <c r="K73" s="130">
        <f>Benefit4KPI2Rating</f>
        <v>0</v>
      </c>
      <c r="L73" s="141"/>
    </row>
    <row r="74" spans="1:14" ht="15.6" x14ac:dyDescent="0.3">
      <c r="B74" s="43" t="s">
        <v>42</v>
      </c>
      <c r="C74" s="76" t="s">
        <v>52</v>
      </c>
      <c r="D74" s="84" t="str">
        <f>Benefit1KPI1</f>
        <v>KPI 1</v>
      </c>
      <c r="E74" s="84" t="str">
        <f>Benefit1KPI2</f>
        <v>KPI 2</v>
      </c>
      <c r="F74" s="84" t="str">
        <f>Benefit2KPI1</f>
        <v>KPI 1</v>
      </c>
      <c r="G74" s="84" t="str">
        <f>Benefit2KPI2</f>
        <v>KPI 2</v>
      </c>
      <c r="H74" s="84" t="str">
        <f>Benefit3KPI1</f>
        <v>KPI 1</v>
      </c>
      <c r="I74" s="84" t="str">
        <f>Benefit3KPI2</f>
        <v>KPI 2</v>
      </c>
      <c r="J74" s="84" t="str">
        <f>Benefit4KPI1</f>
        <v>KPI 1</v>
      </c>
      <c r="K74" s="84" t="str">
        <f>Benefit4KPI2</f>
        <v>KPI 2</v>
      </c>
      <c r="L74" s="103"/>
    </row>
    <row r="75" spans="1:14" ht="15.6" x14ac:dyDescent="0.3">
      <c r="B75" s="120" t="s">
        <v>103</v>
      </c>
      <c r="C75" s="75"/>
      <c r="D75" s="32">
        <v>0</v>
      </c>
      <c r="E75" s="32">
        <v>0</v>
      </c>
      <c r="F75" s="32">
        <v>0</v>
      </c>
      <c r="G75" s="32">
        <v>0</v>
      </c>
      <c r="H75" s="32">
        <v>0</v>
      </c>
      <c r="I75" s="32">
        <v>0</v>
      </c>
      <c r="J75" s="32">
        <v>0</v>
      </c>
      <c r="K75" s="32">
        <v>0</v>
      </c>
      <c r="L75" s="104"/>
    </row>
    <row r="76" spans="1:14" ht="15.6" x14ac:dyDescent="0.3">
      <c r="B76" s="120" t="s">
        <v>104</v>
      </c>
      <c r="C76" s="75"/>
      <c r="D76" s="32">
        <v>0</v>
      </c>
      <c r="E76" s="32">
        <v>0</v>
      </c>
      <c r="F76" s="32">
        <v>0</v>
      </c>
      <c r="G76" s="32">
        <v>0</v>
      </c>
      <c r="H76" s="32">
        <v>0</v>
      </c>
      <c r="I76" s="32">
        <v>0</v>
      </c>
      <c r="J76" s="32">
        <v>0</v>
      </c>
      <c r="K76" s="32">
        <v>0</v>
      </c>
      <c r="L76" s="104"/>
    </row>
    <row r="77" spans="1:14" ht="15.6" x14ac:dyDescent="0.3">
      <c r="B77" s="120" t="s">
        <v>105</v>
      </c>
      <c r="C77" s="75"/>
      <c r="D77" s="32">
        <v>0</v>
      </c>
      <c r="E77" s="32">
        <v>0</v>
      </c>
      <c r="F77" s="32">
        <v>0</v>
      </c>
      <c r="G77" s="32">
        <v>0</v>
      </c>
      <c r="H77" s="32">
        <v>0</v>
      </c>
      <c r="I77" s="32">
        <v>0</v>
      </c>
      <c r="J77" s="32">
        <v>0</v>
      </c>
      <c r="K77" s="32">
        <v>0</v>
      </c>
      <c r="L77" s="104"/>
    </row>
    <row r="78" spans="1:14" ht="15.6" x14ac:dyDescent="0.3">
      <c r="B78" s="120" t="s">
        <v>106</v>
      </c>
      <c r="C78" s="75"/>
      <c r="D78" s="32">
        <v>0</v>
      </c>
      <c r="E78" s="32">
        <v>0</v>
      </c>
      <c r="F78" s="32">
        <v>0</v>
      </c>
      <c r="G78" s="32">
        <v>0</v>
      </c>
      <c r="H78" s="32">
        <v>0</v>
      </c>
      <c r="I78" s="32">
        <v>0</v>
      </c>
      <c r="J78" s="32">
        <v>0</v>
      </c>
      <c r="K78" s="32">
        <v>0</v>
      </c>
      <c r="L78" s="104"/>
    </row>
    <row r="79" spans="1:14" x14ac:dyDescent="0.3">
      <c r="B79" s="124" t="s">
        <v>46</v>
      </c>
      <c r="C79" s="123">
        <f>SUM(C75:C78)</f>
        <v>0</v>
      </c>
      <c r="D79" s="129">
        <f>D73*SUM(D75:D78)/2</f>
        <v>0</v>
      </c>
      <c r="E79" s="129">
        <f t="shared" ref="E79" si="34">E73*SUM(E75:E78)/2</f>
        <v>0</v>
      </c>
      <c r="F79" s="129">
        <f t="shared" ref="F79" si="35">F73*SUM(F75:F78)/2</f>
        <v>0</v>
      </c>
      <c r="G79" s="129">
        <f t="shared" ref="G79" si="36">G73*SUM(G75:G78)/2</f>
        <v>0</v>
      </c>
      <c r="H79" s="129">
        <f t="shared" ref="H79" si="37">H73*SUM(H75:H78)/2</f>
        <v>0</v>
      </c>
      <c r="I79" s="129">
        <f t="shared" ref="I79" si="38">I73*SUM(I75:I78)/2</f>
        <v>0</v>
      </c>
      <c r="J79" s="129">
        <f t="shared" ref="J79" si="39">J73*SUM(J75:J78)/2</f>
        <v>0</v>
      </c>
      <c r="K79" s="129">
        <f t="shared" ref="K79" si="40">K73*SUM(K75:K78)/2</f>
        <v>0</v>
      </c>
      <c r="L79" s="104"/>
    </row>
    <row r="80" spans="1:14" x14ac:dyDescent="0.3">
      <c r="B80" s="77" t="s">
        <v>45</v>
      </c>
      <c r="C80" s="80"/>
      <c r="D80" s="134">
        <f>D79+E79</f>
        <v>0</v>
      </c>
      <c r="E80" s="134"/>
      <c r="F80" s="134">
        <f t="shared" ref="F80" si="41">F79+G79</f>
        <v>0</v>
      </c>
      <c r="G80" s="134"/>
      <c r="H80" s="134">
        <f t="shared" ref="H80" si="42">H79+I79</f>
        <v>0</v>
      </c>
      <c r="I80" s="134"/>
      <c r="J80" s="134">
        <f t="shared" ref="J80" si="43">J79+K79</f>
        <v>0</v>
      </c>
      <c r="K80" s="134"/>
      <c r="L80" s="104">
        <f>SUM(D80:K80)</f>
        <v>0</v>
      </c>
    </row>
    <row r="81" spans="1:14" ht="14.4" thickBot="1" x14ac:dyDescent="0.35">
      <c r="B81" s="111"/>
    </row>
    <row r="82" spans="1:14" ht="15.6" x14ac:dyDescent="0.3">
      <c r="A82" s="61" t="s">
        <v>86</v>
      </c>
      <c r="B82" s="107"/>
      <c r="C82" s="61"/>
      <c r="D82" s="61"/>
      <c r="E82" s="61"/>
      <c r="F82" s="61"/>
      <c r="G82" s="61"/>
      <c r="H82" s="61"/>
      <c r="I82" s="61"/>
      <c r="J82" s="62"/>
      <c r="K82" s="62"/>
      <c r="L82" s="62"/>
      <c r="N82" s="87"/>
    </row>
    <row r="83" spans="1:14" ht="15.6" x14ac:dyDescent="0.3">
      <c r="A83" s="45"/>
      <c r="C83" s="45"/>
      <c r="D83" s="45"/>
      <c r="E83" s="45"/>
      <c r="F83" s="45"/>
      <c r="G83" s="45"/>
      <c r="H83" s="45"/>
      <c r="I83" s="45"/>
      <c r="J83" s="46"/>
      <c r="K83" s="46"/>
      <c r="L83" s="46"/>
      <c r="M83" s="57"/>
      <c r="N83" s="87"/>
    </row>
    <row r="84" spans="1:14" ht="15.6" x14ac:dyDescent="0.3">
      <c r="A84" s="45" t="s">
        <v>80</v>
      </c>
      <c r="B84" s="58" t="s">
        <v>96</v>
      </c>
      <c r="C84" s="45"/>
      <c r="D84" s="45"/>
      <c r="E84" s="45"/>
      <c r="F84" s="45"/>
      <c r="G84" s="45"/>
      <c r="H84" s="45"/>
      <c r="I84" s="45"/>
      <c r="J84" s="46"/>
      <c r="K84" s="46"/>
      <c r="L84" s="46"/>
      <c r="M84" s="57"/>
      <c r="N84" s="87"/>
    </row>
    <row r="85" spans="1:14" ht="15.6" x14ac:dyDescent="0.3">
      <c r="A85" s="45" t="s">
        <v>81</v>
      </c>
      <c r="B85" s="137" t="s">
        <v>97</v>
      </c>
      <c r="C85" s="138"/>
      <c r="D85" s="138"/>
      <c r="E85" s="138"/>
      <c r="F85" s="138"/>
      <c r="G85" s="138"/>
      <c r="H85" s="138"/>
      <c r="I85" s="138"/>
      <c r="J85" s="138"/>
      <c r="K85" s="138"/>
      <c r="L85" s="138"/>
      <c r="M85" s="57"/>
      <c r="N85" s="87"/>
    </row>
    <row r="86" spans="1:14" ht="15.6" x14ac:dyDescent="0.3">
      <c r="A86" s="45"/>
      <c r="B86" s="139"/>
      <c r="C86" s="139"/>
      <c r="D86" s="139"/>
      <c r="E86" s="139"/>
      <c r="F86" s="139"/>
      <c r="G86" s="139"/>
      <c r="H86" s="139"/>
      <c r="I86" s="139"/>
      <c r="J86" s="139"/>
      <c r="K86" s="139"/>
      <c r="L86" s="139"/>
      <c r="M86" s="57"/>
      <c r="N86" s="87"/>
    </row>
    <row r="87" spans="1:14" ht="15.6" x14ac:dyDescent="0.3">
      <c r="B87" s="51"/>
      <c r="C87" s="56"/>
      <c r="D87" s="52"/>
      <c r="E87" s="56"/>
      <c r="F87" s="56"/>
      <c r="G87" s="56"/>
      <c r="H87" s="56"/>
      <c r="I87" s="56"/>
      <c r="J87" s="56"/>
      <c r="K87" s="56"/>
      <c r="L87" s="56"/>
      <c r="M87" s="110"/>
    </row>
    <row r="88" spans="1:14" x14ac:dyDescent="0.3">
      <c r="B88" s="111"/>
      <c r="C88" s="91"/>
      <c r="D88" s="135" t="s">
        <v>9</v>
      </c>
      <c r="E88" s="136"/>
      <c r="F88" s="135" t="s">
        <v>10</v>
      </c>
      <c r="G88" s="136"/>
      <c r="H88" s="135" t="s">
        <v>51</v>
      </c>
      <c r="I88" s="136"/>
      <c r="J88" s="135" t="s">
        <v>50</v>
      </c>
      <c r="K88" s="136"/>
      <c r="L88" s="140" t="s">
        <v>100</v>
      </c>
    </row>
    <row r="89" spans="1:14" ht="15.6" x14ac:dyDescent="0.3">
      <c r="B89" s="47"/>
      <c r="C89" s="47"/>
      <c r="D89" s="130">
        <f>Benefit1KPI1Rating</f>
        <v>0</v>
      </c>
      <c r="E89" s="130">
        <f>Benefit1KPI2Rating</f>
        <v>0</v>
      </c>
      <c r="F89" s="130">
        <f>Benefit2KPI1Rating</f>
        <v>0</v>
      </c>
      <c r="G89" s="130">
        <f>Benefit2KPI2Rating</f>
        <v>0</v>
      </c>
      <c r="H89" s="130">
        <f>Benefit3KPI1Rating</f>
        <v>0</v>
      </c>
      <c r="I89" s="130">
        <f>Benefit3KPI2Rating</f>
        <v>0</v>
      </c>
      <c r="J89" s="130">
        <f>Benefit4KPI1Rating</f>
        <v>0</v>
      </c>
      <c r="K89" s="130">
        <f>Benefit4KPI2Rating</f>
        <v>0</v>
      </c>
      <c r="L89" s="141"/>
    </row>
    <row r="90" spans="1:14" ht="15.6" x14ac:dyDescent="0.3">
      <c r="B90" s="43" t="s">
        <v>42</v>
      </c>
      <c r="C90" s="76" t="s">
        <v>52</v>
      </c>
      <c r="D90" s="84" t="str">
        <f>Benefit1KPI1</f>
        <v>KPI 1</v>
      </c>
      <c r="E90" s="84" t="str">
        <f>Benefit1KPI2</f>
        <v>KPI 2</v>
      </c>
      <c r="F90" s="84" t="str">
        <f>Benefit2KPI1</f>
        <v>KPI 1</v>
      </c>
      <c r="G90" s="84" t="str">
        <f>Benefit2KPI2</f>
        <v>KPI 2</v>
      </c>
      <c r="H90" s="84" t="str">
        <f>Benefit3KPI1</f>
        <v>KPI 1</v>
      </c>
      <c r="I90" s="84" t="str">
        <f>Benefit3KPI2</f>
        <v>KPI 2</v>
      </c>
      <c r="J90" s="84" t="str">
        <f>Benefit4KPI1</f>
        <v>KPI 1</v>
      </c>
      <c r="K90" s="84" t="str">
        <f>Benefit4KPI2</f>
        <v>KPI 2</v>
      </c>
      <c r="L90" s="103"/>
    </row>
    <row r="91" spans="1:14" ht="15.6" x14ac:dyDescent="0.3">
      <c r="B91" s="120" t="s">
        <v>103</v>
      </c>
      <c r="C91" s="75"/>
      <c r="D91" s="32">
        <v>0</v>
      </c>
      <c r="E91" s="32">
        <v>0</v>
      </c>
      <c r="F91" s="32">
        <v>0</v>
      </c>
      <c r="G91" s="32">
        <v>0</v>
      </c>
      <c r="H91" s="32">
        <v>0</v>
      </c>
      <c r="I91" s="32">
        <v>0</v>
      </c>
      <c r="J91" s="32">
        <v>0</v>
      </c>
      <c r="K91" s="32">
        <v>0</v>
      </c>
      <c r="L91" s="104"/>
    </row>
    <row r="92" spans="1:14" ht="15.6" x14ac:dyDescent="0.3">
      <c r="B92" s="120" t="s">
        <v>104</v>
      </c>
      <c r="C92" s="75"/>
      <c r="D92" s="32">
        <v>0</v>
      </c>
      <c r="E92" s="32">
        <v>0</v>
      </c>
      <c r="F92" s="32">
        <v>0</v>
      </c>
      <c r="G92" s="32">
        <v>0</v>
      </c>
      <c r="H92" s="32">
        <v>0</v>
      </c>
      <c r="I92" s="32">
        <v>0</v>
      </c>
      <c r="J92" s="32">
        <v>0</v>
      </c>
      <c r="K92" s="32">
        <v>0</v>
      </c>
      <c r="L92" s="104"/>
    </row>
    <row r="93" spans="1:14" ht="15.6" x14ac:dyDescent="0.3">
      <c r="B93" s="120" t="s">
        <v>105</v>
      </c>
      <c r="C93" s="75"/>
      <c r="D93" s="32">
        <v>0</v>
      </c>
      <c r="E93" s="32">
        <v>0</v>
      </c>
      <c r="F93" s="32">
        <v>0</v>
      </c>
      <c r="G93" s="32">
        <v>0</v>
      </c>
      <c r="H93" s="32">
        <v>0</v>
      </c>
      <c r="I93" s="32">
        <v>0</v>
      </c>
      <c r="J93" s="32">
        <v>0</v>
      </c>
      <c r="K93" s="32">
        <v>0</v>
      </c>
      <c r="L93" s="104"/>
    </row>
    <row r="94" spans="1:14" ht="15.6" x14ac:dyDescent="0.3">
      <c r="B94" s="120" t="s">
        <v>106</v>
      </c>
      <c r="C94" s="112"/>
      <c r="D94" s="32">
        <v>0</v>
      </c>
      <c r="E94" s="32">
        <v>0</v>
      </c>
      <c r="F94" s="32">
        <v>0</v>
      </c>
      <c r="G94" s="32">
        <v>0</v>
      </c>
      <c r="H94" s="32">
        <v>0</v>
      </c>
      <c r="I94" s="32">
        <v>0</v>
      </c>
      <c r="J94" s="32">
        <v>0</v>
      </c>
      <c r="K94" s="32">
        <v>0</v>
      </c>
      <c r="L94" s="104"/>
    </row>
    <row r="95" spans="1:14" x14ac:dyDescent="0.3">
      <c r="B95" s="124" t="s">
        <v>46</v>
      </c>
      <c r="C95" s="123">
        <f>SUM(C91:C94)</f>
        <v>0</v>
      </c>
      <c r="D95" s="129">
        <f>D89*SUM(D91:D94)/2</f>
        <v>0</v>
      </c>
      <c r="E95" s="129">
        <f t="shared" ref="E95" si="44">E89*SUM(E91:E94)/2</f>
        <v>0</v>
      </c>
      <c r="F95" s="129">
        <f t="shared" ref="F95" si="45">F89*SUM(F91:F94)/2</f>
        <v>0</v>
      </c>
      <c r="G95" s="129">
        <f t="shared" ref="G95" si="46">G89*SUM(G91:G94)/2</f>
        <v>0</v>
      </c>
      <c r="H95" s="129">
        <f t="shared" ref="H95" si="47">H89*SUM(H91:H94)/2</f>
        <v>0</v>
      </c>
      <c r="I95" s="129">
        <f t="shared" ref="I95" si="48">I89*SUM(I91:I94)/2</f>
        <v>0</v>
      </c>
      <c r="J95" s="129">
        <f t="shared" ref="J95" si="49">J89*SUM(J91:J94)/2</f>
        <v>0</v>
      </c>
      <c r="K95" s="129">
        <f t="shared" ref="K95" si="50">K89*SUM(K91:K94)/2</f>
        <v>0</v>
      </c>
      <c r="L95" s="104"/>
    </row>
    <row r="96" spans="1:14" x14ac:dyDescent="0.3">
      <c r="B96" s="77" t="s">
        <v>45</v>
      </c>
      <c r="C96" s="80"/>
      <c r="D96" s="134">
        <f>D95+E95</f>
        <v>0</v>
      </c>
      <c r="E96" s="134"/>
      <c r="F96" s="134">
        <f t="shared" ref="F96" si="51">F95+G95</f>
        <v>0</v>
      </c>
      <c r="G96" s="134"/>
      <c r="H96" s="134">
        <f t="shared" ref="H96" si="52">H95+I95</f>
        <v>0</v>
      </c>
      <c r="I96" s="134"/>
      <c r="J96" s="134">
        <f t="shared" ref="J96" si="53">J95+K95</f>
        <v>0</v>
      </c>
      <c r="K96" s="134"/>
      <c r="L96" s="104">
        <f>SUM(D96:K96)</f>
        <v>0</v>
      </c>
    </row>
  </sheetData>
  <mergeCells count="60">
    <mergeCell ref="J48:K48"/>
    <mergeCell ref="D48:E48"/>
    <mergeCell ref="F48:G48"/>
    <mergeCell ref="H48:I48"/>
    <mergeCell ref="L40:L41"/>
    <mergeCell ref="F40:G40"/>
    <mergeCell ref="H40:I40"/>
    <mergeCell ref="J40:K40"/>
    <mergeCell ref="D40:E40"/>
    <mergeCell ref="B53:L54"/>
    <mergeCell ref="B69:L70"/>
    <mergeCell ref="B85:L86"/>
    <mergeCell ref="L56:L57"/>
    <mergeCell ref="L72:L73"/>
    <mergeCell ref="D56:E56"/>
    <mergeCell ref="F56:G56"/>
    <mergeCell ref="H56:I56"/>
    <mergeCell ref="J56:K56"/>
    <mergeCell ref="L88:L89"/>
    <mergeCell ref="H88:I88"/>
    <mergeCell ref="J88:K88"/>
    <mergeCell ref="D72:E72"/>
    <mergeCell ref="F72:G72"/>
    <mergeCell ref="H72:I72"/>
    <mergeCell ref="B21:L22"/>
    <mergeCell ref="D32:E32"/>
    <mergeCell ref="F32:G32"/>
    <mergeCell ref="H32:I32"/>
    <mergeCell ref="J32:K32"/>
    <mergeCell ref="B37:L38"/>
    <mergeCell ref="B5:L6"/>
    <mergeCell ref="L8:L9"/>
    <mergeCell ref="L24:L25"/>
    <mergeCell ref="D16:E16"/>
    <mergeCell ref="F16:G16"/>
    <mergeCell ref="H16:I16"/>
    <mergeCell ref="J16:K16"/>
    <mergeCell ref="J8:K8"/>
    <mergeCell ref="D24:E24"/>
    <mergeCell ref="F24:G24"/>
    <mergeCell ref="H24:I24"/>
    <mergeCell ref="J24:K24"/>
    <mergeCell ref="D8:E8"/>
    <mergeCell ref="F8:G8"/>
    <mergeCell ref="H8:I8"/>
    <mergeCell ref="D96:E96"/>
    <mergeCell ref="F96:G96"/>
    <mergeCell ref="H96:I96"/>
    <mergeCell ref="J96:K96"/>
    <mergeCell ref="D64:E64"/>
    <mergeCell ref="F64:G64"/>
    <mergeCell ref="H64:I64"/>
    <mergeCell ref="J64:K64"/>
    <mergeCell ref="D80:E80"/>
    <mergeCell ref="F80:G80"/>
    <mergeCell ref="H80:I80"/>
    <mergeCell ref="J80:K80"/>
    <mergeCell ref="J72:K72"/>
    <mergeCell ref="D88:E88"/>
    <mergeCell ref="F88:G88"/>
  </mergeCells>
  <conditionalFormatting sqref="C47 C15 C31 C63 C79 C95">
    <cfRule type="cellIs" priority="8" stopIfTrue="1" operator="equal">
      <formula>0%</formula>
    </cfRule>
    <cfRule type="cellIs" dxfId="12" priority="9" operator="notEqual">
      <formula>100%</formula>
    </cfRule>
    <cfRule type="cellIs" dxfId="11" priority="10" operator="equal">
      <formula>100%</formula>
    </cfRule>
  </conditionalFormatting>
  <conditionalFormatting sqref="D15">
    <cfRule type="expression" dxfId="10" priority="6">
      <formula>D15&gt;D9</formula>
    </cfRule>
  </conditionalFormatting>
  <conditionalFormatting sqref="D15:K15">
    <cfRule type="expression" dxfId="9" priority="5">
      <formula>D15&gt;D9</formula>
    </cfRule>
  </conditionalFormatting>
  <conditionalFormatting sqref="D9:K9">
    <cfRule type="expression" dxfId="8" priority="4">
      <formula>D15&gt;D9</formula>
    </cfRule>
  </conditionalFormatting>
  <conditionalFormatting sqref="D89:K89 D73:K73 D57:K57 D41:K41 D25:K25">
    <cfRule type="expression" dxfId="7" priority="3">
      <formula>D31&gt;D25</formula>
    </cfRule>
  </conditionalFormatting>
  <conditionalFormatting sqref="D95 D79 D63 D47 D31">
    <cfRule type="expression" dxfId="6" priority="2">
      <formula>D31&gt;D25</formula>
    </cfRule>
  </conditionalFormatting>
  <conditionalFormatting sqref="D95:K95 D79:K79 D63:K63 D47:K47 D31:K31">
    <cfRule type="expression" dxfId="5" priority="1">
      <formula>D31&gt;D25</formula>
    </cfRule>
  </conditionalFormatting>
  <dataValidations count="1">
    <dataValidation type="whole" errorStyle="information" allowBlank="1" showInputMessage="1" showErrorMessage="1" errorTitle="Invalid weighting" error="An incorrect weighting value was entered. Valid weighting values are 0, 1 and 2." promptTitle="KPI rating" prompt="Enter a value of 0, 1 or 2 to indicate KPI weighting." sqref="D59:K62 D75:K78 D91:K94 D11:K14 D27:K30 D43:K46" xr:uid="{00000000-0002-0000-0000-000000000000}">
      <formula1>0</formula1>
      <formula2>2</formula2>
    </dataValidation>
  </dataValidations>
  <pageMargins left="0.7" right="0.7" top="0.75" bottom="0.75" header="0.3" footer="0.3"/>
  <pageSetup paperSize="9" scale="52" orientation="portrait" r:id="rId1"/>
  <headerFooter>
    <oddFooter>&amp;L&amp;1#&amp;"Calibri"&amp;11&amp;K000000Unofficial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82"/>
  <sheetViews>
    <sheetView tabSelected="1" topLeftCell="A4" zoomScaleNormal="100" workbookViewId="0">
      <selection activeCell="B79" sqref="B79:J79"/>
    </sheetView>
  </sheetViews>
  <sheetFormatPr defaultColWidth="9.109375" defaultRowHeight="13.8" x14ac:dyDescent="0.25"/>
  <cols>
    <col min="1" max="1" width="2.21875" style="2" customWidth="1"/>
    <col min="2" max="2" width="7.88671875" style="2" customWidth="1"/>
    <col min="3" max="3" width="25.77734375" style="8" customWidth="1"/>
    <col min="4" max="4" width="6.109375" style="9" bestFit="1" customWidth="1"/>
    <col min="5" max="10" width="17.88671875" style="3" customWidth="1"/>
    <col min="11" max="11" width="6" style="3" customWidth="1"/>
    <col min="12" max="12" width="15.109375" style="3" customWidth="1"/>
    <col min="13" max="13" width="12.44140625" style="3" customWidth="1"/>
    <col min="14" max="16384" width="9.109375" style="3"/>
  </cols>
  <sheetData>
    <row r="1" spans="1:10" s="78" customFormat="1" x14ac:dyDescent="0.25">
      <c r="A1" s="122"/>
      <c r="B1" s="122"/>
      <c r="C1" s="8"/>
      <c r="D1" s="9"/>
    </row>
    <row r="2" spans="1:10" s="78" customFormat="1" x14ac:dyDescent="0.25">
      <c r="A2" s="10"/>
      <c r="B2" s="10"/>
      <c r="C2" s="126"/>
      <c r="D2" s="127"/>
      <c r="E2" s="128"/>
      <c r="F2" s="128"/>
      <c r="G2" s="128"/>
      <c r="H2" s="128"/>
      <c r="I2" s="11" t="s">
        <v>112</v>
      </c>
      <c r="J2" s="12" t="s">
        <v>113</v>
      </c>
    </row>
    <row r="3" spans="1:10" s="122" customFormat="1" ht="12.75" customHeight="1" x14ac:dyDescent="0.25">
      <c r="A3" s="15"/>
      <c r="B3" s="144" t="s">
        <v>108</v>
      </c>
      <c r="C3" s="145"/>
      <c r="D3" s="145"/>
      <c r="E3" s="145"/>
      <c r="F3" s="145"/>
      <c r="G3" s="145"/>
      <c r="H3" s="145"/>
      <c r="I3" s="11" t="s">
        <v>109</v>
      </c>
      <c r="J3" s="12" t="s">
        <v>110</v>
      </c>
    </row>
    <row r="4" spans="1:10" s="122" customFormat="1" ht="12.75" customHeight="1" x14ac:dyDescent="0.25">
      <c r="A4" s="15"/>
      <c r="B4" s="145"/>
      <c r="C4" s="145"/>
      <c r="D4" s="145"/>
      <c r="E4" s="145"/>
      <c r="F4" s="145"/>
      <c r="G4" s="145"/>
      <c r="H4" s="145"/>
      <c r="I4" s="11" t="s">
        <v>111</v>
      </c>
      <c r="J4" s="12" t="s">
        <v>110</v>
      </c>
    </row>
    <row r="5" spans="1:10" s="2" customFormat="1" ht="12.75" customHeight="1" x14ac:dyDescent="0.25">
      <c r="A5" s="15"/>
      <c r="B5" s="175" t="s">
        <v>76</v>
      </c>
      <c r="C5" s="176"/>
      <c r="D5" s="176"/>
      <c r="E5" s="176"/>
      <c r="F5" s="176"/>
      <c r="G5" s="176"/>
      <c r="H5" s="176"/>
      <c r="I5" s="11" t="s">
        <v>0</v>
      </c>
      <c r="J5" s="13" t="s">
        <v>28</v>
      </c>
    </row>
    <row r="6" spans="1:10" s="2" customFormat="1" ht="12.75" customHeight="1" x14ac:dyDescent="0.25">
      <c r="A6" s="15"/>
      <c r="B6" s="176"/>
      <c r="C6" s="176"/>
      <c r="D6" s="176"/>
      <c r="E6" s="176"/>
      <c r="F6" s="176"/>
      <c r="G6" s="176"/>
      <c r="H6" s="176"/>
      <c r="I6" s="11" t="s">
        <v>1</v>
      </c>
      <c r="J6" s="12" t="s">
        <v>29</v>
      </c>
    </row>
    <row r="7" spans="1:10" s="2" customFormat="1" ht="21" x14ac:dyDescent="0.25">
      <c r="A7" s="15"/>
      <c r="B7" s="113"/>
      <c r="C7" s="113"/>
      <c r="D7" s="113"/>
      <c r="E7" s="113"/>
      <c r="F7" s="113"/>
      <c r="G7" s="16"/>
      <c r="H7" s="17"/>
      <c r="I7" s="11" t="s">
        <v>2</v>
      </c>
      <c r="J7" s="13" t="s">
        <v>30</v>
      </c>
    </row>
    <row r="8" spans="1:10" s="2" customFormat="1" x14ac:dyDescent="0.25">
      <c r="A8" s="15"/>
      <c r="B8" s="15"/>
      <c r="C8" s="14"/>
      <c r="D8" s="14"/>
      <c r="E8" s="10"/>
      <c r="F8" s="10"/>
      <c r="G8" s="10"/>
      <c r="H8" s="10"/>
      <c r="I8" s="10"/>
      <c r="J8" s="14"/>
    </row>
    <row r="9" spans="1:10" s="2" customFormat="1" ht="15.6" x14ac:dyDescent="0.25">
      <c r="A9" s="174"/>
      <c r="B9" s="174"/>
      <c r="C9" s="174"/>
      <c r="D9" s="174"/>
      <c r="E9" s="150" t="s">
        <v>56</v>
      </c>
      <c r="F9" s="150"/>
      <c r="G9" s="150"/>
      <c r="H9" s="150"/>
      <c r="I9" s="150"/>
      <c r="J9" s="150"/>
    </row>
    <row r="10" spans="1:10" s="18" customFormat="1" ht="15.6" x14ac:dyDescent="0.25">
      <c r="A10" s="159" t="s">
        <v>42</v>
      </c>
      <c r="B10" s="159"/>
      <c r="C10" s="159"/>
      <c r="D10" s="160"/>
      <c r="E10" s="1" t="s">
        <v>3</v>
      </c>
      <c r="F10" s="1" t="s">
        <v>4</v>
      </c>
      <c r="G10" s="1" t="s">
        <v>5</v>
      </c>
      <c r="H10" s="1" t="s">
        <v>6</v>
      </c>
      <c r="I10" s="1" t="s">
        <v>7</v>
      </c>
      <c r="J10" s="1" t="s">
        <v>8</v>
      </c>
    </row>
    <row r="11" spans="1:10" s="2" customFormat="1" ht="27.6" x14ac:dyDescent="0.25">
      <c r="A11" s="180"/>
      <c r="B11" s="181"/>
      <c r="C11" s="181"/>
      <c r="D11" s="182"/>
      <c r="E11" s="63" t="str">
        <f>Option1Title</f>
        <v>Business as usual / Do nothing</v>
      </c>
      <c r="F11" s="34" t="str">
        <f>Option2Title</f>
        <v>&lt;Option 2 title&gt;</v>
      </c>
      <c r="G11" s="34" t="str">
        <f>Option3Title</f>
        <v>&lt;Option 3 title&gt;</v>
      </c>
      <c r="H11" s="34" t="str">
        <f>Option4Title</f>
        <v>&lt;Option 4 title&gt;</v>
      </c>
      <c r="I11" s="34" t="str">
        <f>Option5Title</f>
        <v>&lt;Option 5 title&gt;</v>
      </c>
      <c r="J11" s="34" t="str">
        <f>Option6Title</f>
        <v>&lt;Option 6 title&gt;</v>
      </c>
    </row>
    <row r="12" spans="1:10" ht="15.6" x14ac:dyDescent="0.25">
      <c r="A12" s="184" t="s">
        <v>99</v>
      </c>
      <c r="B12" s="185"/>
      <c r="C12" s="185"/>
      <c r="D12" s="186"/>
      <c r="E12" s="83"/>
      <c r="F12" s="83"/>
      <c r="G12" s="83"/>
      <c r="H12" s="83"/>
      <c r="I12" s="83"/>
      <c r="J12" s="132"/>
    </row>
    <row r="13" spans="1:10" s="78" customFormat="1" x14ac:dyDescent="0.25">
      <c r="A13" s="180"/>
      <c r="B13" s="183"/>
      <c r="C13" s="183"/>
      <c r="D13" s="183"/>
      <c r="E13" s="63"/>
      <c r="F13" s="79"/>
      <c r="G13" s="79"/>
      <c r="H13" s="79"/>
      <c r="I13" s="79"/>
      <c r="J13" s="79"/>
    </row>
    <row r="14" spans="1:10" ht="15.75" customHeight="1" x14ac:dyDescent="0.25">
      <c r="A14" s="188" t="s">
        <v>12</v>
      </c>
      <c r="B14" s="189"/>
      <c r="C14" s="189"/>
      <c r="D14" s="190"/>
      <c r="E14" s="74">
        <f t="shared" ref="E14:J14" si="0">SUM(E12:E13)</f>
        <v>0</v>
      </c>
      <c r="F14" s="74">
        <f t="shared" si="0"/>
        <v>0</v>
      </c>
      <c r="G14" s="74">
        <f t="shared" si="0"/>
        <v>0</v>
      </c>
      <c r="H14" s="74">
        <f t="shared" si="0"/>
        <v>0</v>
      </c>
      <c r="I14" s="74">
        <f t="shared" si="0"/>
        <v>0</v>
      </c>
      <c r="J14" s="74">
        <f t="shared" si="0"/>
        <v>0</v>
      </c>
    </row>
    <row r="15" spans="1:10" x14ac:dyDescent="0.25">
      <c r="A15" s="155" t="s">
        <v>13</v>
      </c>
      <c r="B15" s="155"/>
      <c r="C15" s="155"/>
      <c r="D15" s="155"/>
      <c r="E15" s="155"/>
      <c r="F15" s="155"/>
      <c r="G15" s="155"/>
      <c r="H15" s="155"/>
      <c r="I15" s="155"/>
      <c r="J15" s="155"/>
    </row>
    <row r="16" spans="1:10" x14ac:dyDescent="0.25">
      <c r="A16" s="4">
        <v>1</v>
      </c>
      <c r="B16" s="158" t="s">
        <v>65</v>
      </c>
      <c r="C16" s="158"/>
      <c r="D16" s="158"/>
      <c r="E16" s="158"/>
      <c r="F16" s="158"/>
      <c r="G16" s="158"/>
      <c r="H16" s="158"/>
      <c r="I16" s="158"/>
      <c r="J16" s="158"/>
    </row>
    <row r="17" spans="1:10" x14ac:dyDescent="0.25">
      <c r="A17" s="4">
        <v>2</v>
      </c>
      <c r="B17" s="158" t="s">
        <v>66</v>
      </c>
      <c r="C17" s="158"/>
      <c r="D17" s="158"/>
      <c r="E17" s="158"/>
      <c r="F17" s="158"/>
      <c r="G17" s="158"/>
      <c r="H17" s="158"/>
      <c r="I17" s="158"/>
      <c r="J17" s="158"/>
    </row>
    <row r="18" spans="1:10" x14ac:dyDescent="0.25">
      <c r="A18" s="4">
        <v>3</v>
      </c>
      <c r="B18" s="158" t="s">
        <v>57</v>
      </c>
      <c r="C18" s="158"/>
      <c r="D18" s="158"/>
      <c r="E18" s="158"/>
      <c r="F18" s="158"/>
      <c r="G18" s="158"/>
      <c r="H18" s="158"/>
      <c r="I18" s="158"/>
      <c r="J18" s="158"/>
    </row>
    <row r="19" spans="1:10" ht="25.5" customHeight="1" x14ac:dyDescent="0.25">
      <c r="A19" s="4">
        <v>4</v>
      </c>
      <c r="B19" s="158" t="s">
        <v>101</v>
      </c>
      <c r="C19" s="158"/>
      <c r="D19" s="158"/>
      <c r="E19" s="158"/>
      <c r="F19" s="158"/>
      <c r="G19" s="158"/>
      <c r="H19" s="158"/>
      <c r="I19" s="158"/>
      <c r="J19" s="158"/>
    </row>
    <row r="20" spans="1:10" x14ac:dyDescent="0.25">
      <c r="A20" s="4">
        <v>5</v>
      </c>
      <c r="B20" s="158" t="s">
        <v>67</v>
      </c>
      <c r="C20" s="158"/>
      <c r="D20" s="158"/>
      <c r="E20" s="158"/>
      <c r="F20" s="158"/>
      <c r="G20" s="158"/>
      <c r="H20" s="158"/>
      <c r="I20" s="158"/>
      <c r="J20" s="158"/>
    </row>
    <row r="21" spans="1:10" s="67" customFormat="1" x14ac:dyDescent="0.25">
      <c r="A21" s="65"/>
      <c r="B21" s="66"/>
      <c r="C21" s="66"/>
      <c r="D21" s="66"/>
      <c r="E21" s="66"/>
      <c r="F21" s="66"/>
      <c r="G21" s="66"/>
      <c r="H21" s="66"/>
      <c r="I21" s="66"/>
      <c r="J21" s="66"/>
    </row>
    <row r="22" spans="1:10" s="2" customFormat="1" ht="15.6" x14ac:dyDescent="0.25">
      <c r="A22" s="174"/>
      <c r="B22" s="174"/>
      <c r="C22" s="174"/>
      <c r="D22" s="174"/>
      <c r="E22" s="150" t="s">
        <v>56</v>
      </c>
      <c r="F22" s="150"/>
      <c r="G22" s="150"/>
      <c r="H22" s="150"/>
      <c r="I22" s="150"/>
      <c r="J22" s="150"/>
    </row>
    <row r="23" spans="1:10" s="18" customFormat="1" ht="15.6" x14ac:dyDescent="0.25">
      <c r="A23" s="149" t="s">
        <v>20</v>
      </c>
      <c r="B23" s="149"/>
      <c r="C23" s="149"/>
      <c r="D23" s="149"/>
      <c r="E23" s="19" t="s">
        <v>3</v>
      </c>
      <c r="F23" s="19" t="s">
        <v>4</v>
      </c>
      <c r="G23" s="19" t="s">
        <v>5</v>
      </c>
      <c r="H23" s="19" t="s">
        <v>6</v>
      </c>
      <c r="I23" s="19" t="s">
        <v>7</v>
      </c>
      <c r="J23" s="19" t="s">
        <v>8</v>
      </c>
    </row>
    <row r="24" spans="1:10" s="2" customFormat="1" x14ac:dyDescent="0.25">
      <c r="A24" s="187"/>
      <c r="B24" s="187"/>
      <c r="C24" s="187"/>
      <c r="D24" s="187"/>
      <c r="E24" s="163" t="str">
        <f t="shared" ref="E24:J24" si="1">E11</f>
        <v>Business as usual / Do nothing</v>
      </c>
      <c r="F24" s="163" t="str">
        <f t="shared" si="1"/>
        <v>&lt;Option 2 title&gt;</v>
      </c>
      <c r="G24" s="163" t="str">
        <f t="shared" si="1"/>
        <v>&lt;Option 3 title&gt;</v>
      </c>
      <c r="H24" s="163" t="str">
        <f t="shared" si="1"/>
        <v>&lt;Option 4 title&gt;</v>
      </c>
      <c r="I24" s="163" t="str">
        <f t="shared" si="1"/>
        <v>&lt;Option 5 title&gt;</v>
      </c>
      <c r="J24" s="163" t="str">
        <f t="shared" si="1"/>
        <v>&lt;Option 6 title&gt;</v>
      </c>
    </row>
    <row r="25" spans="1:10" s="5" customFormat="1" ht="15.6" x14ac:dyDescent="0.25">
      <c r="A25" s="149"/>
      <c r="B25" s="149"/>
      <c r="C25" s="149"/>
      <c r="D25" s="149"/>
      <c r="E25" s="163"/>
      <c r="F25" s="163"/>
      <c r="G25" s="163"/>
      <c r="H25" s="163"/>
      <c r="I25" s="163"/>
      <c r="J25" s="163"/>
    </row>
    <row r="26" spans="1:10" s="18" customFormat="1" ht="15.6" x14ac:dyDescent="0.25">
      <c r="A26" s="159" t="s">
        <v>14</v>
      </c>
      <c r="B26" s="159"/>
      <c r="C26" s="159"/>
      <c r="D26" s="160"/>
      <c r="E26" s="35">
        <f>Option1WeightedBenefit</f>
        <v>0</v>
      </c>
      <c r="F26" s="35">
        <f>Option2WeightedBenefit</f>
        <v>0</v>
      </c>
      <c r="G26" s="35">
        <f>Option3WeightedBenefit</f>
        <v>0</v>
      </c>
      <c r="H26" s="35">
        <f>Option4WeightedBenefit</f>
        <v>0</v>
      </c>
      <c r="I26" s="35">
        <f>Option5WeightedBenefit</f>
        <v>0</v>
      </c>
      <c r="J26" s="35">
        <f>Option6WeightedBenefit</f>
        <v>0</v>
      </c>
    </row>
    <row r="27" spans="1:10" x14ac:dyDescent="0.25">
      <c r="A27" s="156" t="s">
        <v>9</v>
      </c>
      <c r="B27" s="157"/>
      <c r="C27" s="26" t="s">
        <v>22</v>
      </c>
      <c r="D27" s="20"/>
      <c r="E27" s="36">
        <f>Option1Benefit1</f>
        <v>0</v>
      </c>
      <c r="F27" s="36">
        <f>Option2Benefit1</f>
        <v>0</v>
      </c>
      <c r="G27" s="36">
        <f>Option3Benefit1</f>
        <v>0</v>
      </c>
      <c r="H27" s="36">
        <f>Option4Benefit1</f>
        <v>0</v>
      </c>
      <c r="I27" s="36">
        <f>Option5Benefit1</f>
        <v>0</v>
      </c>
      <c r="J27" s="36">
        <f>Option6Benefit1</f>
        <v>0</v>
      </c>
    </row>
    <row r="28" spans="1:10" x14ac:dyDescent="0.25">
      <c r="A28" s="156" t="s">
        <v>10</v>
      </c>
      <c r="B28" s="157"/>
      <c r="C28" s="26" t="s">
        <v>22</v>
      </c>
      <c r="D28" s="20"/>
      <c r="E28" s="36">
        <f>Option1Benefit2</f>
        <v>0</v>
      </c>
      <c r="F28" s="36">
        <f>Option2Benefit2</f>
        <v>0</v>
      </c>
      <c r="G28" s="36">
        <f>Option3Benefit2</f>
        <v>0</v>
      </c>
      <c r="H28" s="36">
        <f>Option4Benefit2</f>
        <v>0</v>
      </c>
      <c r="I28" s="36">
        <f>Option5Benefit2</f>
        <v>0</v>
      </c>
      <c r="J28" s="36">
        <f>Option6Benefit2</f>
        <v>0</v>
      </c>
    </row>
    <row r="29" spans="1:10" x14ac:dyDescent="0.25">
      <c r="A29" s="156" t="s">
        <v>11</v>
      </c>
      <c r="B29" s="157"/>
      <c r="C29" s="28" t="s">
        <v>22</v>
      </c>
      <c r="D29" s="20"/>
      <c r="E29" s="36">
        <f>Option1Benefit3</f>
        <v>0</v>
      </c>
      <c r="F29" s="36">
        <f>Option2Benefit3</f>
        <v>0</v>
      </c>
      <c r="G29" s="36">
        <f>Option3Benefit3</f>
        <v>0</v>
      </c>
      <c r="H29" s="36">
        <f>Option4Benefit3</f>
        <v>0</v>
      </c>
      <c r="I29" s="36">
        <f>Option5Benefit3</f>
        <v>0</v>
      </c>
      <c r="J29" s="36">
        <f>Option6Benefit3</f>
        <v>0</v>
      </c>
    </row>
    <row r="30" spans="1:10" x14ac:dyDescent="0.25">
      <c r="A30" s="156" t="s">
        <v>41</v>
      </c>
      <c r="B30" s="157"/>
      <c r="C30" s="26" t="s">
        <v>22</v>
      </c>
      <c r="D30" s="20"/>
      <c r="E30" s="36">
        <f>Option1Benefit4</f>
        <v>0</v>
      </c>
      <c r="F30" s="36">
        <f>Option2Benefit4</f>
        <v>0</v>
      </c>
      <c r="G30" s="36">
        <f>Option3Benefit4</f>
        <v>0</v>
      </c>
      <c r="H30" s="36">
        <f>Option4Benefit4</f>
        <v>0</v>
      </c>
      <c r="I30" s="36">
        <f>Option5Benefit4</f>
        <v>0</v>
      </c>
      <c r="J30" s="36">
        <f>Option6Benefit4</f>
        <v>0</v>
      </c>
    </row>
    <row r="31" spans="1:10" ht="14.25" customHeight="1" x14ac:dyDescent="0.25">
      <c r="A31" s="148"/>
      <c r="B31" s="147"/>
      <c r="C31" s="121"/>
      <c r="D31" s="20"/>
      <c r="E31" s="36"/>
      <c r="F31" s="36"/>
      <c r="G31" s="36"/>
      <c r="H31" s="36"/>
      <c r="I31" s="36"/>
      <c r="J31" s="36"/>
    </row>
    <row r="32" spans="1:10" s="21" customFormat="1" ht="15.6" x14ac:dyDescent="0.25">
      <c r="A32" s="149" t="s">
        <v>60</v>
      </c>
      <c r="B32" s="149"/>
      <c r="C32" s="149"/>
      <c r="D32" s="149"/>
      <c r="E32" s="149"/>
      <c r="F32" s="149"/>
      <c r="G32" s="149"/>
      <c r="H32" s="149"/>
      <c r="I32" s="149"/>
      <c r="J32" s="149"/>
    </row>
    <row r="33" spans="1:11" s="2" customFormat="1" ht="27.6" x14ac:dyDescent="0.25">
      <c r="A33" s="146" t="s">
        <v>61</v>
      </c>
      <c r="B33" s="146"/>
      <c r="C33" s="146"/>
      <c r="D33" s="146"/>
      <c r="E33" s="23" t="s">
        <v>62</v>
      </c>
      <c r="F33" s="23" t="s">
        <v>62</v>
      </c>
      <c r="G33" s="23" t="s">
        <v>62</v>
      </c>
      <c r="H33" s="23" t="s">
        <v>62</v>
      </c>
      <c r="I33" s="23" t="s">
        <v>62</v>
      </c>
      <c r="J33" s="23" t="s">
        <v>62</v>
      </c>
    </row>
    <row r="34" spans="1:11" s="37" customFormat="1" ht="27.6" x14ac:dyDescent="0.25">
      <c r="A34" s="152" t="s">
        <v>23</v>
      </c>
      <c r="B34" s="153"/>
      <c r="C34" s="153"/>
      <c r="D34" s="154"/>
      <c r="E34" s="23" t="s">
        <v>62</v>
      </c>
      <c r="F34" s="23" t="s">
        <v>62</v>
      </c>
      <c r="G34" s="23" t="s">
        <v>62</v>
      </c>
      <c r="H34" s="23" t="s">
        <v>62</v>
      </c>
      <c r="I34" s="23" t="s">
        <v>62</v>
      </c>
      <c r="J34" s="23" t="s">
        <v>62</v>
      </c>
    </row>
    <row r="35" spans="1:11" s="37" customFormat="1" ht="27.6" x14ac:dyDescent="0.25">
      <c r="A35" s="152" t="s">
        <v>54</v>
      </c>
      <c r="B35" s="153"/>
      <c r="C35" s="153"/>
      <c r="D35" s="154"/>
      <c r="E35" s="23" t="s">
        <v>62</v>
      </c>
      <c r="F35" s="23" t="s">
        <v>62</v>
      </c>
      <c r="G35" s="23" t="s">
        <v>62</v>
      </c>
      <c r="H35" s="23" t="s">
        <v>62</v>
      </c>
      <c r="I35" s="23" t="s">
        <v>62</v>
      </c>
      <c r="J35" s="23" t="s">
        <v>62</v>
      </c>
    </row>
    <row r="36" spans="1:11" s="2" customFormat="1" ht="27.6" x14ac:dyDescent="0.25">
      <c r="A36" s="146" t="s">
        <v>55</v>
      </c>
      <c r="B36" s="146"/>
      <c r="C36" s="146"/>
      <c r="D36" s="146"/>
      <c r="E36" s="23" t="s">
        <v>62</v>
      </c>
      <c r="F36" s="23" t="s">
        <v>62</v>
      </c>
      <c r="G36" s="23" t="s">
        <v>62</v>
      </c>
      <c r="H36" s="23" t="s">
        <v>62</v>
      </c>
      <c r="I36" s="23" t="s">
        <v>62</v>
      </c>
      <c r="J36" s="23" t="s">
        <v>62</v>
      </c>
    </row>
    <row r="37" spans="1:11" s="44" customFormat="1" x14ac:dyDescent="0.25">
      <c r="A37" s="146"/>
      <c r="B37" s="147"/>
      <c r="C37" s="147"/>
      <c r="D37" s="147"/>
      <c r="E37" s="23"/>
      <c r="F37" s="23"/>
      <c r="G37" s="23"/>
      <c r="H37" s="23"/>
      <c r="I37" s="23"/>
      <c r="J37" s="23"/>
    </row>
    <row r="38" spans="1:11" s="38" customFormat="1" ht="15.6" x14ac:dyDescent="0.25">
      <c r="A38" s="149" t="s">
        <v>115</v>
      </c>
      <c r="B38" s="149"/>
      <c r="C38" s="149"/>
      <c r="D38" s="149"/>
      <c r="E38" s="149"/>
      <c r="F38" s="149"/>
      <c r="G38" s="149"/>
      <c r="H38" s="149"/>
      <c r="I38" s="149"/>
      <c r="J38" s="149"/>
    </row>
    <row r="39" spans="1:11" s="38" customFormat="1" ht="41.4" x14ac:dyDescent="0.25">
      <c r="A39" s="146" t="s">
        <v>116</v>
      </c>
      <c r="B39" s="146"/>
      <c r="C39" s="146"/>
      <c r="D39" s="146"/>
      <c r="E39" s="23" t="s">
        <v>63</v>
      </c>
      <c r="F39" s="23" t="s">
        <v>63</v>
      </c>
      <c r="G39" s="23" t="s">
        <v>63</v>
      </c>
      <c r="H39" s="23" t="s">
        <v>63</v>
      </c>
      <c r="I39" s="23" t="s">
        <v>63</v>
      </c>
      <c r="J39" s="23" t="s">
        <v>63</v>
      </c>
    </row>
    <row r="40" spans="1:11" s="38" customFormat="1" ht="41.4" x14ac:dyDescent="0.25">
      <c r="A40" s="152" t="s">
        <v>117</v>
      </c>
      <c r="B40" s="153"/>
      <c r="C40" s="153"/>
      <c r="D40" s="154"/>
      <c r="E40" s="23" t="s">
        <v>63</v>
      </c>
      <c r="F40" s="23" t="s">
        <v>63</v>
      </c>
      <c r="G40" s="23" t="s">
        <v>63</v>
      </c>
      <c r="H40" s="23" t="s">
        <v>63</v>
      </c>
      <c r="I40" s="23" t="s">
        <v>63</v>
      </c>
      <c r="J40" s="23" t="s">
        <v>63</v>
      </c>
    </row>
    <row r="41" spans="1:11" s="44" customFormat="1" x14ac:dyDescent="0.25">
      <c r="A41" s="146"/>
      <c r="B41" s="147"/>
      <c r="C41" s="147"/>
      <c r="D41" s="147"/>
      <c r="E41" s="23"/>
      <c r="F41" s="23"/>
      <c r="G41" s="23"/>
      <c r="H41" s="23"/>
      <c r="I41" s="23"/>
      <c r="J41" s="23"/>
    </row>
    <row r="42" spans="1:11" ht="15.6" x14ac:dyDescent="0.25">
      <c r="A42" s="149" t="s">
        <v>47</v>
      </c>
      <c r="B42" s="149"/>
      <c r="C42" s="149"/>
      <c r="D42" s="149"/>
      <c r="E42" s="149"/>
      <c r="F42" s="149"/>
      <c r="G42" s="149"/>
      <c r="H42" s="149"/>
      <c r="I42" s="149"/>
      <c r="J42" s="149"/>
    </row>
    <row r="43" spans="1:11" s="2" customFormat="1" ht="27.6" x14ac:dyDescent="0.25">
      <c r="A43" s="151" t="s">
        <v>58</v>
      </c>
      <c r="B43" s="151"/>
      <c r="C43" s="151"/>
      <c r="D43" s="151"/>
      <c r="E43" s="23" t="s">
        <v>64</v>
      </c>
      <c r="F43" s="23" t="s">
        <v>64</v>
      </c>
      <c r="G43" s="23" t="s">
        <v>64</v>
      </c>
      <c r="H43" s="23" t="s">
        <v>64</v>
      </c>
      <c r="I43" s="23" t="s">
        <v>64</v>
      </c>
      <c r="J43" s="23" t="s">
        <v>64</v>
      </c>
    </row>
    <row r="44" spans="1:11" s="2" customFormat="1" ht="27.6" x14ac:dyDescent="0.25">
      <c r="A44" s="151" t="s">
        <v>59</v>
      </c>
      <c r="B44" s="151"/>
      <c r="C44" s="151"/>
      <c r="D44" s="151"/>
      <c r="E44" s="23" t="s">
        <v>64</v>
      </c>
      <c r="F44" s="23" t="s">
        <v>64</v>
      </c>
      <c r="G44" s="23" t="s">
        <v>64</v>
      </c>
      <c r="H44" s="23" t="s">
        <v>64</v>
      </c>
      <c r="I44" s="23" t="s">
        <v>64</v>
      </c>
      <c r="J44" s="23" t="s">
        <v>64</v>
      </c>
    </row>
    <row r="45" spans="1:11" s="68" customFormat="1" x14ac:dyDescent="0.25">
      <c r="A45" s="146"/>
      <c r="B45" s="147"/>
      <c r="C45" s="147"/>
      <c r="D45" s="147"/>
      <c r="E45" s="23"/>
      <c r="F45" s="23"/>
      <c r="G45" s="23"/>
      <c r="H45" s="23"/>
      <c r="I45" s="23"/>
      <c r="J45" s="23"/>
    </row>
    <row r="46" spans="1:11" s="30" customFormat="1" ht="36.75" customHeight="1" x14ac:dyDescent="0.25">
      <c r="A46" s="165" t="s">
        <v>78</v>
      </c>
      <c r="B46" s="165"/>
      <c r="C46" s="165"/>
      <c r="D46" s="165"/>
      <c r="E46" s="125" t="s">
        <v>107</v>
      </c>
      <c r="F46" s="125" t="s">
        <v>77</v>
      </c>
      <c r="G46" s="125" t="s">
        <v>77</v>
      </c>
      <c r="H46" s="125" t="s">
        <v>77</v>
      </c>
      <c r="I46" s="125" t="s">
        <v>77</v>
      </c>
      <c r="J46" s="125" t="s">
        <v>77</v>
      </c>
    </row>
    <row r="47" spans="1:11" s="69" customFormat="1" ht="12" customHeight="1" x14ac:dyDescent="0.25">
      <c r="A47" s="39"/>
      <c r="B47" s="40"/>
      <c r="C47" s="40"/>
      <c r="D47" s="40"/>
      <c r="E47" s="41"/>
      <c r="F47" s="41"/>
      <c r="G47" s="41"/>
      <c r="H47" s="41"/>
      <c r="I47" s="41"/>
      <c r="J47" s="42"/>
    </row>
    <row r="48" spans="1:11" s="119" customFormat="1" ht="20.100000000000001" customHeight="1" x14ac:dyDescent="0.3">
      <c r="A48" s="177" t="s">
        <v>21</v>
      </c>
      <c r="B48" s="178"/>
      <c r="C48" s="178"/>
      <c r="D48" s="178"/>
      <c r="E48" s="117"/>
      <c r="F48" s="117"/>
      <c r="G48" s="117"/>
      <c r="H48" s="117"/>
      <c r="I48" s="117"/>
      <c r="J48" s="117"/>
      <c r="K48" s="118"/>
    </row>
    <row r="49" spans="1:10" x14ac:dyDescent="0.25">
      <c r="A49" s="151" t="s">
        <v>74</v>
      </c>
      <c r="B49" s="151"/>
      <c r="C49" s="151"/>
      <c r="D49" s="151"/>
      <c r="E49" s="22" t="s">
        <v>24</v>
      </c>
      <c r="F49" s="22" t="s">
        <v>24</v>
      </c>
      <c r="G49" s="22" t="s">
        <v>24</v>
      </c>
      <c r="H49" s="22" t="s">
        <v>24</v>
      </c>
      <c r="I49" s="22" t="s">
        <v>24</v>
      </c>
      <c r="J49" s="22" t="s">
        <v>24</v>
      </c>
    </row>
    <row r="50" spans="1:10" x14ac:dyDescent="0.25">
      <c r="A50" s="151" t="s">
        <v>75</v>
      </c>
      <c r="B50" s="151"/>
      <c r="C50" s="151"/>
      <c r="D50" s="151"/>
      <c r="E50" s="22" t="s">
        <v>25</v>
      </c>
      <c r="F50" s="22" t="s">
        <v>25</v>
      </c>
      <c r="G50" s="22" t="s">
        <v>25</v>
      </c>
      <c r="H50" s="22" t="s">
        <v>25</v>
      </c>
      <c r="I50" s="22" t="s">
        <v>25</v>
      </c>
      <c r="J50" s="22" t="s">
        <v>25</v>
      </c>
    </row>
    <row r="51" spans="1:10" s="115" customFormat="1" ht="20.100000000000001" customHeight="1" x14ac:dyDescent="0.3">
      <c r="A51" s="177" t="s">
        <v>27</v>
      </c>
      <c r="B51" s="179"/>
      <c r="C51" s="179"/>
      <c r="D51" s="179"/>
      <c r="E51" s="116"/>
      <c r="F51" s="116"/>
      <c r="G51" s="116"/>
      <c r="H51" s="116"/>
      <c r="I51" s="116"/>
      <c r="J51" s="116"/>
    </row>
    <row r="52" spans="1:10" s="30" customFormat="1" x14ac:dyDescent="0.25">
      <c r="A52" s="151" t="s">
        <v>15</v>
      </c>
      <c r="B52" s="151"/>
      <c r="C52" s="151"/>
      <c r="D52" s="151"/>
      <c r="E52" s="22" t="s">
        <v>26</v>
      </c>
      <c r="F52" s="22" t="s">
        <v>26</v>
      </c>
      <c r="G52" s="22" t="s">
        <v>26</v>
      </c>
      <c r="H52" s="22" t="s">
        <v>26</v>
      </c>
      <c r="I52" s="22" t="s">
        <v>26</v>
      </c>
      <c r="J52" s="22" t="s">
        <v>26</v>
      </c>
    </row>
    <row r="53" spans="1:10" s="115" customFormat="1" ht="20.100000000000001" customHeight="1" x14ac:dyDescent="0.3">
      <c r="A53" s="177" t="s">
        <v>16</v>
      </c>
      <c r="B53" s="179"/>
      <c r="C53" s="179"/>
      <c r="D53" s="179"/>
      <c r="E53" s="114"/>
      <c r="F53" s="114"/>
      <c r="G53" s="114"/>
      <c r="H53" s="114"/>
      <c r="I53" s="114"/>
      <c r="J53" s="114"/>
    </row>
    <row r="54" spans="1:10" ht="15.6" x14ac:dyDescent="0.25">
      <c r="A54" s="166" t="s">
        <v>102</v>
      </c>
      <c r="B54" s="167"/>
      <c r="C54" s="167"/>
      <c r="D54" s="168"/>
      <c r="E54" s="24"/>
      <c r="F54" s="24">
        <v>1</v>
      </c>
      <c r="G54" s="24">
        <v>2</v>
      </c>
      <c r="H54" s="24"/>
      <c r="I54" s="24">
        <v>3</v>
      </c>
      <c r="J54" s="24"/>
    </row>
    <row r="55" spans="1:10" ht="15.6" x14ac:dyDescent="0.25">
      <c r="A55" s="6"/>
      <c r="B55" s="7"/>
      <c r="C55" s="7"/>
      <c r="D55" s="7"/>
      <c r="E55" s="25"/>
      <c r="F55" s="25"/>
      <c r="G55" s="25"/>
      <c r="H55" s="25"/>
      <c r="I55" s="25"/>
      <c r="J55" s="25"/>
    </row>
    <row r="56" spans="1:10" ht="15.6" x14ac:dyDescent="0.25">
      <c r="A56" s="6"/>
      <c r="B56" s="7"/>
      <c r="C56" s="7"/>
      <c r="D56" s="7"/>
      <c r="E56" s="25"/>
      <c r="F56" s="25"/>
      <c r="G56" s="25"/>
      <c r="H56" s="25"/>
      <c r="I56" s="25"/>
      <c r="J56" s="25"/>
    </row>
    <row r="57" spans="1:10" ht="15.75" customHeight="1" x14ac:dyDescent="0.25">
      <c r="A57" s="172" t="s">
        <v>19</v>
      </c>
      <c r="B57" s="173"/>
      <c r="C57" s="173"/>
      <c r="D57" s="71"/>
      <c r="E57" s="170"/>
      <c r="F57" s="170"/>
      <c r="G57" s="170"/>
      <c r="H57" s="170"/>
      <c r="I57" s="170"/>
      <c r="J57" s="170"/>
    </row>
    <row r="58" spans="1:10" x14ac:dyDescent="0.25">
      <c r="A58" s="72"/>
      <c r="B58" s="72"/>
      <c r="C58" s="72"/>
      <c r="D58" s="73"/>
      <c r="E58" s="171"/>
      <c r="F58" s="171"/>
      <c r="G58" s="171"/>
      <c r="H58" s="171"/>
      <c r="I58" s="171"/>
      <c r="J58" s="171"/>
    </row>
    <row r="59" spans="1:10" s="67" customFormat="1" x14ac:dyDescent="0.25">
      <c r="A59" s="70"/>
      <c r="B59" s="70"/>
      <c r="C59" s="70"/>
      <c r="D59" s="70"/>
      <c r="E59" s="70"/>
      <c r="F59" s="70"/>
      <c r="G59" s="70"/>
      <c r="H59" s="70"/>
      <c r="I59" s="70"/>
      <c r="J59" s="70"/>
    </row>
    <row r="60" spans="1:10" ht="15.75" customHeight="1" x14ac:dyDescent="0.25">
      <c r="A60" s="172" t="s">
        <v>17</v>
      </c>
      <c r="B60" s="173"/>
      <c r="C60" s="173"/>
      <c r="D60" s="71"/>
      <c r="E60" s="170"/>
      <c r="F60" s="170"/>
      <c r="G60" s="170"/>
      <c r="H60" s="170"/>
      <c r="I60" s="170"/>
      <c r="J60" s="170"/>
    </row>
    <row r="61" spans="1:10" x14ac:dyDescent="0.25">
      <c r="A61" s="72"/>
      <c r="B61" s="72"/>
      <c r="C61" s="72"/>
      <c r="D61" s="73"/>
      <c r="E61" s="171"/>
      <c r="F61" s="171"/>
      <c r="G61" s="171"/>
      <c r="H61" s="171"/>
      <c r="I61" s="171"/>
      <c r="J61" s="171"/>
    </row>
    <row r="62" spans="1:10" s="67" customFormat="1" x14ac:dyDescent="0.25">
      <c r="A62" s="70"/>
      <c r="B62" s="70"/>
      <c r="C62" s="70"/>
      <c r="D62" s="70"/>
      <c r="E62" s="70"/>
      <c r="F62" s="70"/>
      <c r="G62" s="70"/>
      <c r="H62" s="70"/>
      <c r="I62" s="70"/>
      <c r="J62" s="70"/>
    </row>
    <row r="63" spans="1:10" s="27" customFormat="1" x14ac:dyDescent="0.25">
      <c r="A63" s="169" t="s">
        <v>18</v>
      </c>
      <c r="B63" s="169"/>
      <c r="C63" s="169"/>
      <c r="D63" s="169"/>
      <c r="E63" s="169"/>
      <c r="F63" s="169"/>
      <c r="G63" s="169"/>
      <c r="H63" s="169"/>
      <c r="I63" s="169"/>
      <c r="J63" s="169"/>
    </row>
    <row r="64" spans="1:10" x14ac:dyDescent="0.25">
      <c r="A64" s="4" t="s">
        <v>31</v>
      </c>
      <c r="B64" s="164" t="s">
        <v>53</v>
      </c>
      <c r="C64" s="164"/>
      <c r="D64" s="164"/>
      <c r="E64" s="164"/>
      <c r="F64" s="164"/>
      <c r="G64" s="164"/>
      <c r="H64" s="164"/>
      <c r="I64" s="164"/>
      <c r="J64" s="164"/>
    </row>
    <row r="65" spans="1:10" x14ac:dyDescent="0.25">
      <c r="A65" s="4" t="s">
        <v>32</v>
      </c>
      <c r="B65" s="162" t="s">
        <v>69</v>
      </c>
      <c r="C65" s="162"/>
      <c r="D65" s="162"/>
      <c r="E65" s="162"/>
      <c r="F65" s="162"/>
      <c r="G65" s="162"/>
      <c r="H65" s="162"/>
      <c r="I65" s="162"/>
      <c r="J65" s="162"/>
    </row>
    <row r="66" spans="1:10" x14ac:dyDescent="0.25">
      <c r="A66" s="4" t="s">
        <v>33</v>
      </c>
      <c r="B66" s="162" t="s">
        <v>120</v>
      </c>
      <c r="C66" s="162"/>
      <c r="D66" s="162"/>
      <c r="E66" s="162"/>
      <c r="F66" s="162"/>
      <c r="G66" s="162"/>
      <c r="H66" s="162"/>
      <c r="I66" s="162"/>
      <c r="J66" s="162"/>
    </row>
    <row r="67" spans="1:10" ht="24.75" customHeight="1" x14ac:dyDescent="0.25">
      <c r="A67" s="4" t="s">
        <v>34</v>
      </c>
      <c r="B67" s="162" t="s">
        <v>119</v>
      </c>
      <c r="C67" s="162"/>
      <c r="D67" s="162"/>
      <c r="E67" s="162"/>
      <c r="F67" s="162"/>
      <c r="G67" s="162"/>
      <c r="H67" s="162"/>
      <c r="I67" s="162"/>
      <c r="J67" s="162"/>
    </row>
    <row r="68" spans="1:10" ht="13.5" customHeight="1" x14ac:dyDescent="0.25">
      <c r="A68" s="4" t="s">
        <v>35</v>
      </c>
      <c r="B68" s="164" t="s">
        <v>118</v>
      </c>
      <c r="C68" s="164"/>
      <c r="D68" s="164"/>
      <c r="E68" s="164"/>
      <c r="F68" s="164"/>
      <c r="G68" s="164"/>
      <c r="H68" s="33"/>
      <c r="I68" s="29"/>
      <c r="J68" s="29"/>
    </row>
    <row r="69" spans="1:10" ht="12.75" customHeight="1" x14ac:dyDescent="0.25">
      <c r="A69" s="4" t="s">
        <v>36</v>
      </c>
      <c r="B69" s="164" t="s">
        <v>70</v>
      </c>
      <c r="C69" s="164"/>
      <c r="D69" s="164"/>
      <c r="E69" s="164"/>
      <c r="F69" s="164"/>
      <c r="G69" s="164"/>
      <c r="H69" s="164"/>
      <c r="I69" s="29"/>
      <c r="J69" s="29"/>
    </row>
    <row r="70" spans="1:10" x14ac:dyDescent="0.25">
      <c r="A70" s="4" t="s">
        <v>37</v>
      </c>
      <c r="B70" s="162" t="s">
        <v>68</v>
      </c>
      <c r="C70" s="162"/>
      <c r="D70" s="162"/>
      <c r="E70" s="162"/>
      <c r="F70" s="162"/>
      <c r="G70" s="162"/>
      <c r="H70" s="162"/>
      <c r="I70" s="162"/>
      <c r="J70" s="162"/>
    </row>
    <row r="71" spans="1:10" x14ac:dyDescent="0.25">
      <c r="A71" s="4" t="s">
        <v>38</v>
      </c>
      <c r="B71" s="164" t="s">
        <v>121</v>
      </c>
      <c r="C71" s="164"/>
      <c r="D71" s="164"/>
      <c r="E71" s="164"/>
      <c r="F71" s="164"/>
      <c r="G71" s="164"/>
      <c r="H71" s="164"/>
      <c r="I71" s="164"/>
      <c r="J71" s="164"/>
    </row>
    <row r="72" spans="1:10" ht="25.5" customHeight="1" x14ac:dyDescent="0.25">
      <c r="A72" s="4" t="s">
        <v>39</v>
      </c>
      <c r="B72" s="162" t="s">
        <v>122</v>
      </c>
      <c r="C72" s="162"/>
      <c r="D72" s="162"/>
      <c r="E72" s="162"/>
      <c r="F72" s="162"/>
      <c r="G72" s="162"/>
      <c r="H72" s="162"/>
      <c r="I72" s="162"/>
      <c r="J72" s="162"/>
    </row>
    <row r="73" spans="1:10" x14ac:dyDescent="0.25">
      <c r="A73" s="4" t="s">
        <v>40</v>
      </c>
      <c r="B73" s="162" t="s">
        <v>71</v>
      </c>
      <c r="C73" s="162"/>
      <c r="D73" s="162"/>
      <c r="E73" s="162"/>
      <c r="F73" s="162"/>
      <c r="G73" s="162"/>
      <c r="H73" s="162"/>
      <c r="I73" s="162"/>
      <c r="J73" s="162"/>
    </row>
    <row r="74" spans="1:10" x14ac:dyDescent="0.25">
      <c r="A74" s="4" t="s">
        <v>48</v>
      </c>
      <c r="B74" s="162" t="s">
        <v>72</v>
      </c>
      <c r="C74" s="162"/>
      <c r="D74" s="162"/>
      <c r="E74" s="162"/>
      <c r="F74" s="162"/>
      <c r="G74" s="162"/>
      <c r="H74" s="162"/>
      <c r="I74" s="162"/>
      <c r="J74" s="162"/>
    </row>
    <row r="75" spans="1:10" x14ac:dyDescent="0.25">
      <c r="A75" s="4" t="s">
        <v>49</v>
      </c>
      <c r="B75" s="162" t="s">
        <v>73</v>
      </c>
      <c r="C75" s="162"/>
      <c r="D75" s="162"/>
      <c r="E75" s="162"/>
      <c r="F75" s="162"/>
      <c r="G75" s="162"/>
      <c r="H75" s="162"/>
      <c r="I75" s="162"/>
      <c r="J75" s="162"/>
    </row>
    <row r="76" spans="1:10" s="78" customFormat="1" x14ac:dyDescent="0.25">
      <c r="A76" s="161" t="s">
        <v>114</v>
      </c>
      <c r="B76" s="161"/>
      <c r="C76" s="161"/>
      <c r="D76" s="161"/>
      <c r="E76" s="161"/>
      <c r="F76" s="161"/>
      <c r="G76" s="161"/>
      <c r="H76" s="161"/>
      <c r="I76" s="161"/>
      <c r="J76" s="161"/>
    </row>
    <row r="77" spans="1:10" s="78" customFormat="1" x14ac:dyDescent="0.25">
      <c r="A77" s="131" t="s">
        <v>31</v>
      </c>
      <c r="B77" s="143" t="s">
        <v>123</v>
      </c>
      <c r="C77" s="143"/>
      <c r="D77" s="143"/>
      <c r="E77" s="143"/>
      <c r="F77" s="143"/>
      <c r="G77" s="143"/>
      <c r="H77" s="143"/>
      <c r="I77" s="143"/>
      <c r="J77" s="143"/>
    </row>
    <row r="78" spans="1:10" s="78" customFormat="1" x14ac:dyDescent="0.25">
      <c r="A78" s="133" t="s">
        <v>32</v>
      </c>
      <c r="B78" s="143" t="s">
        <v>124</v>
      </c>
      <c r="C78" s="143"/>
      <c r="D78" s="143"/>
      <c r="E78" s="143"/>
      <c r="F78" s="143"/>
      <c r="G78" s="143"/>
      <c r="H78" s="143"/>
      <c r="I78" s="143"/>
      <c r="J78" s="143"/>
    </row>
    <row r="79" spans="1:10" s="78" customFormat="1" ht="34.799999999999997" customHeight="1" x14ac:dyDescent="0.25">
      <c r="A79" s="131" t="s">
        <v>33</v>
      </c>
      <c r="B79" s="143" t="s">
        <v>126</v>
      </c>
      <c r="C79" s="143"/>
      <c r="D79" s="143"/>
      <c r="E79" s="143"/>
      <c r="F79" s="143"/>
      <c r="G79" s="143"/>
      <c r="H79" s="143"/>
      <c r="I79" s="143"/>
      <c r="J79" s="143"/>
    </row>
    <row r="80" spans="1:10" s="78" customFormat="1" x14ac:dyDescent="0.25">
      <c r="A80" s="131" t="s">
        <v>34</v>
      </c>
      <c r="B80" s="143" t="s">
        <v>125</v>
      </c>
      <c r="C80" s="143"/>
      <c r="D80" s="143"/>
      <c r="E80" s="143"/>
      <c r="F80" s="143"/>
      <c r="G80" s="143"/>
      <c r="H80" s="143"/>
      <c r="I80" s="143"/>
      <c r="J80" s="143"/>
    </row>
    <row r="81" spans="2:10" x14ac:dyDescent="0.25">
      <c r="B81" s="143"/>
      <c r="C81" s="143"/>
      <c r="D81" s="143"/>
      <c r="E81" s="143"/>
      <c r="F81" s="143"/>
      <c r="G81" s="143"/>
      <c r="H81" s="143"/>
      <c r="I81" s="143"/>
      <c r="J81" s="143"/>
    </row>
    <row r="82" spans="2:10" x14ac:dyDescent="0.25">
      <c r="B82" s="143"/>
      <c r="C82" s="143"/>
      <c r="D82" s="143"/>
      <c r="E82" s="143"/>
      <c r="F82" s="143"/>
      <c r="G82" s="143"/>
      <c r="H82" s="143"/>
      <c r="I82" s="143"/>
      <c r="J82" s="143"/>
    </row>
  </sheetData>
  <mergeCells count="78">
    <mergeCell ref="B5:H6"/>
    <mergeCell ref="E57:J58"/>
    <mergeCell ref="A36:D36"/>
    <mergeCell ref="A48:D48"/>
    <mergeCell ref="A51:D51"/>
    <mergeCell ref="A53:D53"/>
    <mergeCell ref="A57:C57"/>
    <mergeCell ref="A9:D9"/>
    <mergeCell ref="A10:D10"/>
    <mergeCell ref="A11:D11"/>
    <mergeCell ref="A13:D13"/>
    <mergeCell ref="A12:D12"/>
    <mergeCell ref="A24:D24"/>
    <mergeCell ref="A25:D25"/>
    <mergeCell ref="E24:E25"/>
    <mergeCell ref="A14:D14"/>
    <mergeCell ref="E22:J22"/>
    <mergeCell ref="A22:D22"/>
    <mergeCell ref="A23:D23"/>
    <mergeCell ref="A27:B27"/>
    <mergeCell ref="A28:B28"/>
    <mergeCell ref="E60:J61"/>
    <mergeCell ref="A60:C60"/>
    <mergeCell ref="B73:J73"/>
    <mergeCell ref="B74:J74"/>
    <mergeCell ref="A40:D40"/>
    <mergeCell ref="A50:D50"/>
    <mergeCell ref="A52:D52"/>
    <mergeCell ref="A49:D49"/>
    <mergeCell ref="A42:J42"/>
    <mergeCell ref="A30:B30"/>
    <mergeCell ref="B82:J82"/>
    <mergeCell ref="A46:D46"/>
    <mergeCell ref="B68:G68"/>
    <mergeCell ref="B65:J65"/>
    <mergeCell ref="B66:J66"/>
    <mergeCell ref="B67:J67"/>
    <mergeCell ref="B81:J81"/>
    <mergeCell ref="B77:J77"/>
    <mergeCell ref="B79:J79"/>
    <mergeCell ref="B80:J80"/>
    <mergeCell ref="B71:J71"/>
    <mergeCell ref="A54:D54"/>
    <mergeCell ref="A63:J63"/>
    <mergeCell ref="B70:J70"/>
    <mergeCell ref="B64:J64"/>
    <mergeCell ref="A26:D26"/>
    <mergeCell ref="A76:J76"/>
    <mergeCell ref="B75:J75"/>
    <mergeCell ref="A43:D43"/>
    <mergeCell ref="B16:J16"/>
    <mergeCell ref="B18:J18"/>
    <mergeCell ref="B19:J19"/>
    <mergeCell ref="G24:G25"/>
    <mergeCell ref="H24:H25"/>
    <mergeCell ref="I24:I25"/>
    <mergeCell ref="J24:J25"/>
    <mergeCell ref="F24:F25"/>
    <mergeCell ref="A35:D35"/>
    <mergeCell ref="A33:D33"/>
    <mergeCell ref="B72:J72"/>
    <mergeCell ref="B69:H69"/>
    <mergeCell ref="B78:J78"/>
    <mergeCell ref="B3:H4"/>
    <mergeCell ref="A37:D37"/>
    <mergeCell ref="A41:D41"/>
    <mergeCell ref="A45:D45"/>
    <mergeCell ref="A31:B31"/>
    <mergeCell ref="A38:J38"/>
    <mergeCell ref="A39:D39"/>
    <mergeCell ref="E9:J9"/>
    <mergeCell ref="A44:D44"/>
    <mergeCell ref="A34:D34"/>
    <mergeCell ref="A15:J15"/>
    <mergeCell ref="A32:J32"/>
    <mergeCell ref="A29:B29"/>
    <mergeCell ref="B17:J17"/>
    <mergeCell ref="B20:J20"/>
  </mergeCells>
  <conditionalFormatting sqref="E14:J14">
    <cfRule type="cellIs" dxfId="4" priority="2" stopIfTrue="1" operator="greaterThan">
      <formula>100%</formula>
    </cfRule>
    <cfRule type="cellIs" dxfId="3" priority="33" stopIfTrue="1" operator="lessThan">
      <formula>100%</formula>
    </cfRule>
    <cfRule type="cellIs" dxfId="2" priority="37" stopIfTrue="1" operator="equal">
      <formula>100%</formula>
    </cfRule>
  </conditionalFormatting>
  <conditionalFormatting sqref="E54:J56">
    <cfRule type="cellIs" dxfId="1" priority="3" operator="equal">
      <formula>1</formula>
    </cfRule>
  </conditionalFormatting>
  <conditionalFormatting sqref="E12:J13">
    <cfRule type="notContainsBlanks" dxfId="0" priority="1">
      <formula>LEN(TRIM(E12))&gt;0</formula>
    </cfRule>
  </conditionalFormatting>
  <dataValidations xWindow="582" yWindow="991" count="2">
    <dataValidation type="list" errorStyle="information" allowBlank="1" showInputMessage="1" showErrorMessage="1" errorTitle="Incorrect entry" error="Please select an entry from the list." promptTitle="Workshop required" prompt="Please indicate if a real options analysis workshop is required." sqref="E46:J46" xr:uid="{00000000-0002-0000-0100-000000000000}">
      <formula1>"Yes,No,Maybe"</formula1>
    </dataValidation>
    <dataValidation type="whole" errorStyle="information" allowBlank="1" showInputMessage="1" showErrorMessage="1" errorTitle="Incorrect ranking" error="Please enter a ranking from 1 to 6." promptTitle="Option ranking" prompt="Rank each option in order of preference." sqref="E54:J54" xr:uid="{00000000-0002-0000-0100-000001000000}">
      <formula1>1</formula1>
      <formula2>6</formula2>
    </dataValidation>
  </dataValidations>
  <pageMargins left="0.25" right="0.25" top="0.75" bottom="0.75" header="0.3" footer="0.3"/>
  <pageSetup paperSize="8" scale="97" fitToHeight="0" orientation="portrait" r:id="rId1"/>
  <headerFooter>
    <oddFooter>&amp;L&amp;1#&amp;"Calibri"&amp;11&amp;K000000Unofficial</oddFooter>
  </headerFooter>
</worksheet>
</file>

<file path=customUI/_rels/customUI14.xml.rels><?xml version="1.0" encoding="UTF-8" standalone="yes"?>
<Relationships xmlns="http://schemas.openxmlformats.org/package/2006/relationships"><Relationship Id="CreateReport" Type="http://schemas.openxmlformats.org/officeDocument/2006/relationships/image" Target="images/CreateBriefingFolder.png"/><Relationship Id="CopyInterventions" Type="http://schemas.openxmlformats.org/officeDocument/2006/relationships/image" Target="images/CopyInterventions.png"/></Relationships>
</file>

<file path=customUI/customUI14.xml><?xml version="1.0" encoding="utf-8"?>
<customUI xmlns="http://schemas.microsoft.com/office/2009/07/customui">
  <ribbon startFromScratch="false">
    <tabs>
      <tab id="tabRoar" label="ROA Report">
        <group id="grpROAReport" label="ROA Report">
          <button id="btnCopyInterventions" label="Copy Interventions" size="large" image="CopyInterventions" onAction="ROARibbonCallbacks.CallbackOnAction" screentip="Copy interventions to the ROA worksheet."/>
          <button id="btnCreateReport" label="Create Report" size="large" image="CreateReport" onAction="ROARibbonCallbacks.CallbackOnAction" screentip="Create Response Options Analysis Report."/>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72</vt:i4>
      </vt:variant>
    </vt:vector>
  </HeadingPairs>
  <TitlesOfParts>
    <vt:vector size="74" baseType="lpstr">
      <vt:lpstr>KPI and Intervention assessment</vt:lpstr>
      <vt:lpstr>ROA Worksheet</vt:lpstr>
      <vt:lpstr>Benefit1KPI1</vt:lpstr>
      <vt:lpstr>Benefit1KPI1Rating</vt:lpstr>
      <vt:lpstr>Benefit1KPI2</vt:lpstr>
      <vt:lpstr>Benefit1KPI2Rating</vt:lpstr>
      <vt:lpstr>Benefit2KPI1</vt:lpstr>
      <vt:lpstr>Benefit2KPI1Rating</vt:lpstr>
      <vt:lpstr>Benefit2KPI2</vt:lpstr>
      <vt:lpstr>Benefit2KPI2Rating</vt:lpstr>
      <vt:lpstr>Benefit3KPI1</vt:lpstr>
      <vt:lpstr>Benefit3KPI1Rating</vt:lpstr>
      <vt:lpstr>Benefit3KPI2</vt:lpstr>
      <vt:lpstr>Benefit3KPI2Rating</vt:lpstr>
      <vt:lpstr>Benefit4KPI1</vt:lpstr>
      <vt:lpstr>Benefit4KPI1Rating</vt:lpstr>
      <vt:lpstr>Benefit4KPI2</vt:lpstr>
      <vt:lpstr>Benefit4KPI2Rating</vt:lpstr>
      <vt:lpstr>DepartmentName</vt:lpstr>
      <vt:lpstr>InvestmentSubtitle</vt:lpstr>
      <vt:lpstr>InvestmentTitle</vt:lpstr>
      <vt:lpstr>Option1Benefit1</vt:lpstr>
      <vt:lpstr>Option1Benefit2</vt:lpstr>
      <vt:lpstr>Option1Benefit3</vt:lpstr>
      <vt:lpstr>Option1Benefit4</vt:lpstr>
      <vt:lpstr>Option1Description</vt:lpstr>
      <vt:lpstr>Option1Interventions</vt:lpstr>
      <vt:lpstr>Option1Title</vt:lpstr>
      <vt:lpstr>Option1WeightedBenefit</vt:lpstr>
      <vt:lpstr>Option2Benefit1</vt:lpstr>
      <vt:lpstr>Option2Benefit2</vt:lpstr>
      <vt:lpstr>Option2Benefit3</vt:lpstr>
      <vt:lpstr>Option2Benefit4</vt:lpstr>
      <vt:lpstr>Option2Description</vt:lpstr>
      <vt:lpstr>Option2Interventions</vt:lpstr>
      <vt:lpstr>Option2Title</vt:lpstr>
      <vt:lpstr>Option2WeightedBenefit</vt:lpstr>
      <vt:lpstr>Option3Benefit1</vt:lpstr>
      <vt:lpstr>Option3Benefit2</vt:lpstr>
      <vt:lpstr>Option3Benefit3</vt:lpstr>
      <vt:lpstr>Option3Benefit4</vt:lpstr>
      <vt:lpstr>Option3Description</vt:lpstr>
      <vt:lpstr>Option3Interventions</vt:lpstr>
      <vt:lpstr>Option3Title</vt:lpstr>
      <vt:lpstr>Option3WeightedBenefit</vt:lpstr>
      <vt:lpstr>Option4Benefit1</vt:lpstr>
      <vt:lpstr>Option4Benefit2</vt:lpstr>
      <vt:lpstr>Option4Benefit3</vt:lpstr>
      <vt:lpstr>Option4Benefit4</vt:lpstr>
      <vt:lpstr>Option4Description</vt:lpstr>
      <vt:lpstr>Option4Interventions</vt:lpstr>
      <vt:lpstr>Option4Title</vt:lpstr>
      <vt:lpstr>Option4WeightedBenefit</vt:lpstr>
      <vt:lpstr>Option5Benefit1</vt:lpstr>
      <vt:lpstr>Option5Benefit2</vt:lpstr>
      <vt:lpstr>Option5Benefit3</vt:lpstr>
      <vt:lpstr>Option5Benefit4</vt:lpstr>
      <vt:lpstr>Option5Description</vt:lpstr>
      <vt:lpstr>Option5Interventions</vt:lpstr>
      <vt:lpstr>Option5Title</vt:lpstr>
      <vt:lpstr>Option5WeightedBenefit</vt:lpstr>
      <vt:lpstr>Option6Benefit1</vt:lpstr>
      <vt:lpstr>Option6Benefit2</vt:lpstr>
      <vt:lpstr>Option6Benefit3</vt:lpstr>
      <vt:lpstr>Option6Benefit4</vt:lpstr>
      <vt:lpstr>Option6Description</vt:lpstr>
      <vt:lpstr>Option6Interventions</vt:lpstr>
      <vt:lpstr>Option6Title</vt:lpstr>
      <vt:lpstr>Option6WeightedBenefit</vt:lpstr>
      <vt:lpstr>OverallAssessment</vt:lpstr>
      <vt:lpstr>'ROA Worksheet'!Print_Area</vt:lpstr>
      <vt:lpstr>Recommendation</vt:lpstr>
      <vt:lpstr>ROAInterventions</vt:lpstr>
      <vt:lpstr>ROARisks</vt:lpstr>
    </vt:vector>
  </TitlesOfParts>
  <Company>CenITex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IMS_6-0_FS_ROA_Worksheet</dc:title>
  <dc:creator>Rae Fankhauser</dc:creator>
  <dc:description>TRIM Record Number: in TRIM database:PT</dc:description>
  <cp:lastModifiedBy>User</cp:lastModifiedBy>
  <cp:lastPrinted>2017-02-14T07:30:30Z</cp:lastPrinted>
  <dcterms:created xsi:type="dcterms:W3CDTF">2012-06-06T01:04:20Z</dcterms:created>
  <dcterms:modified xsi:type="dcterms:W3CDTF">2020-07-09T03:29:52Z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6a0a4480-80cf-4035-91e9-964635d5a948</vt:lpwstr>
  </property>
  <property fmtid="{D5CDD505-2E9C-101B-9397-08002B2CF9AE}" pid="3" name="PSPFClassification">
    <vt:lpwstr>Do Not Mark</vt:lpwstr>
  </property>
  <property fmtid="{D5CDD505-2E9C-101B-9397-08002B2CF9AE}" pid="4" name="MSIP_Label_a0c8a985-0a2b-4d80-962b-fbab263ca2b4_Enabled">
    <vt:lpwstr>True</vt:lpwstr>
  </property>
  <property fmtid="{D5CDD505-2E9C-101B-9397-08002B2CF9AE}" pid="5" name="MSIP_Label_a0c8a985-0a2b-4d80-962b-fbab263ca2b4_SiteId">
    <vt:lpwstr>722ea0be-3e1c-4b11-ad6f-9401d6856e24</vt:lpwstr>
  </property>
  <property fmtid="{D5CDD505-2E9C-101B-9397-08002B2CF9AE}" pid="6" name="MSIP_Label_a0c8a985-0a2b-4d80-962b-fbab263ca2b4_Owner">
    <vt:lpwstr>Lara.Morton-Cox@dtf.vic.gov.au</vt:lpwstr>
  </property>
  <property fmtid="{D5CDD505-2E9C-101B-9397-08002B2CF9AE}" pid="7" name="MSIP_Label_a0c8a985-0a2b-4d80-962b-fbab263ca2b4_SetDate">
    <vt:lpwstr>2020-06-02T02:13:19.9802569Z</vt:lpwstr>
  </property>
  <property fmtid="{D5CDD505-2E9C-101B-9397-08002B2CF9AE}" pid="8" name="MSIP_Label_a0c8a985-0a2b-4d80-962b-fbab263ca2b4_Name">
    <vt:lpwstr>Unofficial</vt:lpwstr>
  </property>
  <property fmtid="{D5CDD505-2E9C-101B-9397-08002B2CF9AE}" pid="9" name="MSIP_Label_a0c8a985-0a2b-4d80-962b-fbab263ca2b4_Application">
    <vt:lpwstr>Microsoft Azure Information Protection</vt:lpwstr>
  </property>
  <property fmtid="{D5CDD505-2E9C-101B-9397-08002B2CF9AE}" pid="10" name="MSIP_Label_a0c8a985-0a2b-4d80-962b-fbab263ca2b4_Extended_MSFT_Method">
    <vt:lpwstr>Manual</vt:lpwstr>
  </property>
  <property fmtid="{D5CDD505-2E9C-101B-9397-08002B2CF9AE}" pid="11" name="Sensitivity">
    <vt:lpwstr>Unofficial</vt:lpwstr>
  </property>
</Properties>
</file>