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c33d3987857348e1"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codeName="{B08E4597-CF32-672E-EC9B-63DB714DCB7F}"/>
  <workbookPr codeName="ThisWorkbook" defaultThemeVersion="124226"/>
  <mc:AlternateContent xmlns:mc="http://schemas.openxmlformats.org/markup-compatibility/2006">
    <mc:Choice Requires="x15">
      <x15ac:absPath xmlns:x15ac="http://schemas.microsoft.com/office/spreadsheetml/2010/11/ac" url="C:\Users\User\Dropbox\RaeFank-Data\Documents\Work\Investment Management\Training 2010 -2015\2020 Presentations\Online Delivery modules\Standard templates and documents\Initiative level templates\"/>
    </mc:Choice>
  </mc:AlternateContent>
  <xr:revisionPtr revIDLastSave="0" documentId="13_ncr:1_{69469E0A-7F86-4D4F-A57F-4F66CE32C318}" xr6:coauthVersionLast="45" xr6:coauthVersionMax="45" xr10:uidLastSave="{00000000-0000-0000-0000-000000000000}"/>
  <bookViews>
    <workbookView xWindow="-108" yWindow="-108" windowWidth="23256" windowHeight="14016" activeTab="1" xr2:uid="{00000000-000D-0000-FFFF-FFFF00000000}"/>
  </bookViews>
  <sheets>
    <sheet name="KPI and Intervention assessment" sheetId="2" r:id="rId1"/>
    <sheet name="ROA Worksheet" sheetId="1" r:id="rId2"/>
  </sheets>
  <functionGroups builtInGroupCount="19"/>
  <definedNames>
    <definedName name="Benefit1KPI1">'KPI and Intervention assessment'!$D$10</definedName>
    <definedName name="Benefit1KPI1Rating">'KPI and Intervention assessment'!$D$9</definedName>
    <definedName name="Benefit1KPI2">'KPI and Intervention assessment'!$E$10</definedName>
    <definedName name="Benefit1KPI2Rating">'KPI and Intervention assessment'!$E$9</definedName>
    <definedName name="Benefit2KPI1">'KPI and Intervention assessment'!$F$10</definedName>
    <definedName name="Benefit2KPI1Rating">'KPI and Intervention assessment'!$F$9</definedName>
    <definedName name="Benefit2KPI2">'KPI and Intervention assessment'!$G$10</definedName>
    <definedName name="Benefit2KPI2Rating">'KPI and Intervention assessment'!$G$9</definedName>
    <definedName name="Benefit3KPI1">'KPI and Intervention assessment'!$H$10</definedName>
    <definedName name="Benefit3KPI1Rating">'KPI and Intervention assessment'!$H$9</definedName>
    <definedName name="Benefit3KPI2">'KPI and Intervention assessment'!$I$10</definedName>
    <definedName name="Benefit3KPI2Rating">'KPI and Intervention assessment'!$I$9</definedName>
    <definedName name="Benefit4KPI1">'KPI and Intervention assessment'!$J$10</definedName>
    <definedName name="Benefit4KPI1Rating">'KPI and Intervention assessment'!$J$9</definedName>
    <definedName name="Benefit4KPI2">'KPI and Intervention assessment'!$K$10</definedName>
    <definedName name="Benefit4KPI2Rating">'KPI and Intervention assessment'!$K$9</definedName>
    <definedName name="DepartmentName">'ROA Worksheet'!$J$2</definedName>
    <definedName name="InvestmentSubtitle">'ROA Worksheet'!$B$5</definedName>
    <definedName name="InvestmentTitle">'ROA Worksheet'!$B$3</definedName>
    <definedName name="Option1Benefit1">'KPI and Intervention assessment'!$D$16</definedName>
    <definedName name="Option1Benefit2">'KPI and Intervention assessment'!$F$16</definedName>
    <definedName name="Option1Benefit3">'KPI and Intervention assessment'!$H$16</definedName>
    <definedName name="Option1Benefit4">'KPI and Intervention assessment'!$J$16</definedName>
    <definedName name="Option1Description">'KPI and Intervention assessment'!$B$5</definedName>
    <definedName name="Option1Interventions">'KPI and Intervention assessment'!$B$10</definedName>
    <definedName name="Option1Title">'KPI and Intervention assessment'!$B$4</definedName>
    <definedName name="Option1WeightedBenefit">'KPI and Intervention assessment'!$L$16</definedName>
    <definedName name="Option2Benefit1">'KPI and Intervention assessment'!$D$32</definedName>
    <definedName name="Option2Benefit2">'KPI and Intervention assessment'!$F$32</definedName>
    <definedName name="Option2Benefit3">'KPI and Intervention assessment'!$H$32</definedName>
    <definedName name="Option2Benefit4">'KPI and Intervention assessment'!$J$32</definedName>
    <definedName name="Option2Description">'KPI and Intervention assessment'!$B$21</definedName>
    <definedName name="Option2Interventions">'KPI and Intervention assessment'!$B$26</definedName>
    <definedName name="Option2Title">'KPI and Intervention assessment'!$B$20</definedName>
    <definedName name="Option2WeightedBenefit">'KPI and Intervention assessment'!$L$32</definedName>
    <definedName name="Option3Benefit1">'KPI and Intervention assessment'!$D$48</definedName>
    <definedName name="Option3Benefit2">'KPI and Intervention assessment'!$F$48</definedName>
    <definedName name="Option3Benefit3">'KPI and Intervention assessment'!$H$48</definedName>
    <definedName name="Option3Benefit4">'KPI and Intervention assessment'!$J$48</definedName>
    <definedName name="Option3Description">'KPI and Intervention assessment'!$B$37</definedName>
    <definedName name="Option3Interventions">'KPI and Intervention assessment'!$B$42</definedName>
    <definedName name="Option3Title">'KPI and Intervention assessment'!$B$36</definedName>
    <definedName name="Option3WeightedBenefit">'KPI and Intervention assessment'!$L$48</definedName>
    <definedName name="Option4Benefit1">'KPI and Intervention assessment'!$D$64</definedName>
    <definedName name="Option4Benefit2">'KPI and Intervention assessment'!$F$64</definedName>
    <definedName name="Option4Benefit3">'KPI and Intervention assessment'!$H$64</definedName>
    <definedName name="Option4Benefit4">'KPI and Intervention assessment'!$J$64</definedName>
    <definedName name="Option4Description">'KPI and Intervention assessment'!$B$53</definedName>
    <definedName name="Option4Interventions">'KPI and Intervention assessment'!$B$58</definedName>
    <definedName name="Option4Title">'KPI and Intervention assessment'!$B$52</definedName>
    <definedName name="Option4WeightedBenefit">'KPI and Intervention assessment'!$L$64</definedName>
    <definedName name="Option5Benefit1">'KPI and Intervention assessment'!$D$80</definedName>
    <definedName name="Option5Benefit2">'KPI and Intervention assessment'!$F$80</definedName>
    <definedName name="Option5Benefit3">'KPI and Intervention assessment'!$H$80</definedName>
    <definedName name="Option5Benefit4">'KPI and Intervention assessment'!$J$80</definedName>
    <definedName name="Option5Description">'KPI and Intervention assessment'!$B$69</definedName>
    <definedName name="Option5Interventions">'KPI and Intervention assessment'!$B$74</definedName>
    <definedName name="Option5Title">'KPI and Intervention assessment'!$B$68</definedName>
    <definedName name="Option5WeightedBenefit">'KPI and Intervention assessment'!$L$80</definedName>
    <definedName name="Option6Benefit1">'KPI and Intervention assessment'!$D$96</definedName>
    <definedName name="Option6Benefit2">'KPI and Intervention assessment'!$F$96</definedName>
    <definedName name="Option6Benefit3">'KPI and Intervention assessment'!$H$96</definedName>
    <definedName name="Option6Benefit4">'KPI and Intervention assessment'!$J$96</definedName>
    <definedName name="Option6Description">'KPI and Intervention assessment'!$B$85</definedName>
    <definedName name="Option6Interventions">'KPI and Intervention assessment'!$B$90</definedName>
    <definedName name="Option6Title">'KPI and Intervention assessment'!$B$84</definedName>
    <definedName name="Option6WeightedBenefit">'KPI and Intervention assessment'!$L$96</definedName>
    <definedName name="OverallAssessment">'ROA Worksheet'!$E$57</definedName>
    <definedName name="_xlnm.Print_Area" localSheetId="1">'ROA Worksheet'!$A$5:$J$80</definedName>
    <definedName name="Recommendation">'ROA Worksheet'!$E$60</definedName>
    <definedName name="ROAInterventions">'ROA Worksheet'!$A$12</definedName>
    <definedName name="ROARisks">'ROA Worksheet'!$A$32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2" l="1"/>
  <c r="J89" i="2"/>
  <c r="I89" i="2"/>
  <c r="H89" i="2"/>
  <c r="G89" i="2"/>
  <c r="F89" i="2"/>
  <c r="E89" i="2"/>
  <c r="D89" i="2"/>
  <c r="K73" i="2"/>
  <c r="J73" i="2"/>
  <c r="I73" i="2"/>
  <c r="H73" i="2"/>
  <c r="G73" i="2"/>
  <c r="F73" i="2"/>
  <c r="E73" i="2"/>
  <c r="D73" i="2"/>
  <c r="K57" i="2"/>
  <c r="J57" i="2"/>
  <c r="I57" i="2"/>
  <c r="H57" i="2"/>
  <c r="G57" i="2"/>
  <c r="F57" i="2"/>
  <c r="E57" i="2"/>
  <c r="D57" i="2"/>
  <c r="K41" i="2"/>
  <c r="J41" i="2"/>
  <c r="I41" i="2"/>
  <c r="H41" i="2"/>
  <c r="G41" i="2"/>
  <c r="F41" i="2"/>
  <c r="E41" i="2"/>
  <c r="D41" i="2"/>
  <c r="K25" i="2"/>
  <c r="J25" i="2"/>
  <c r="I25" i="2"/>
  <c r="H25" i="2"/>
  <c r="G25" i="2"/>
  <c r="F25" i="2"/>
  <c r="E25" i="2"/>
  <c r="D25" i="2"/>
  <c r="K95" i="2" l="1"/>
  <c r="J95" i="2"/>
  <c r="I95" i="2"/>
  <c r="H95" i="2"/>
  <c r="G95" i="2"/>
  <c r="F95" i="2"/>
  <c r="E95" i="2"/>
  <c r="D95" i="2"/>
  <c r="K79" i="2"/>
  <c r="J79" i="2"/>
  <c r="I79" i="2"/>
  <c r="H79" i="2"/>
  <c r="G79" i="2"/>
  <c r="F79" i="2"/>
  <c r="E79" i="2"/>
  <c r="D79" i="2"/>
  <c r="K63" i="2"/>
  <c r="J63" i="2"/>
  <c r="I63" i="2"/>
  <c r="H63" i="2"/>
  <c r="G63" i="2"/>
  <c r="F63" i="2"/>
  <c r="E63" i="2"/>
  <c r="D63" i="2"/>
  <c r="K47" i="2"/>
  <c r="J47" i="2"/>
  <c r="I47" i="2"/>
  <c r="H47" i="2"/>
  <c r="G47" i="2"/>
  <c r="F47" i="2"/>
  <c r="E47" i="2"/>
  <c r="D47" i="2"/>
  <c r="K31" i="2"/>
  <c r="J31" i="2"/>
  <c r="I31" i="2"/>
  <c r="H31" i="2"/>
  <c r="G31" i="2"/>
  <c r="F31" i="2"/>
  <c r="E31" i="2"/>
  <c r="D31" i="2"/>
  <c r="K15" i="2"/>
  <c r="J15" i="2"/>
  <c r="I15" i="2"/>
  <c r="H15" i="2"/>
  <c r="G15" i="2"/>
  <c r="F15" i="2"/>
  <c r="F16" i="2" s="1"/>
  <c r="E15" i="2"/>
  <c r="J16" i="2"/>
  <c r="D15" i="2"/>
  <c r="H16" i="2" l="1"/>
  <c r="D16" i="2"/>
  <c r="E11" i="1" l="1"/>
  <c r="F14" i="1" l="1"/>
  <c r="G14" i="1"/>
  <c r="H14" i="1"/>
  <c r="I14" i="1"/>
  <c r="J14" i="1"/>
  <c r="E14" i="1"/>
  <c r="C95" i="2"/>
  <c r="C79" i="2"/>
  <c r="C63" i="2"/>
  <c r="C47" i="2"/>
  <c r="C31" i="2"/>
  <c r="C15" i="2"/>
  <c r="K90" i="2" l="1"/>
  <c r="J90" i="2"/>
  <c r="I90" i="2"/>
  <c r="H90" i="2"/>
  <c r="G90" i="2"/>
  <c r="F90" i="2"/>
  <c r="E90" i="2"/>
  <c r="D90" i="2"/>
  <c r="K74" i="2"/>
  <c r="J74" i="2"/>
  <c r="I74" i="2"/>
  <c r="H74" i="2"/>
  <c r="G74" i="2"/>
  <c r="F74" i="2"/>
  <c r="E74" i="2"/>
  <c r="D74" i="2"/>
  <c r="K58" i="2"/>
  <c r="J58" i="2"/>
  <c r="I58" i="2"/>
  <c r="H58" i="2"/>
  <c r="G58" i="2"/>
  <c r="F58" i="2"/>
  <c r="E58" i="2"/>
  <c r="D58" i="2"/>
  <c r="K42" i="2"/>
  <c r="J42" i="2"/>
  <c r="I42" i="2"/>
  <c r="H42" i="2"/>
  <c r="G42" i="2"/>
  <c r="F42" i="2"/>
  <c r="E42" i="2"/>
  <c r="D42" i="2"/>
  <c r="K26" i="2"/>
  <c r="J26" i="2"/>
  <c r="I26" i="2"/>
  <c r="H26" i="2"/>
  <c r="G26" i="2"/>
  <c r="F26" i="2"/>
  <c r="E26" i="2"/>
  <c r="D26" i="2"/>
  <c r="J80" i="2"/>
  <c r="J48" i="2"/>
  <c r="H80" i="2"/>
  <c r="H48" i="2"/>
  <c r="F80" i="2"/>
  <c r="F48" i="2"/>
  <c r="F64" i="2" l="1"/>
  <c r="H32" i="2"/>
  <c r="H96" i="2"/>
  <c r="J64" i="2"/>
  <c r="F32" i="2"/>
  <c r="F96" i="2"/>
  <c r="H64" i="2"/>
  <c r="J32" i="2"/>
  <c r="J96" i="2"/>
  <c r="J11" i="1"/>
  <c r="I11" i="1"/>
  <c r="H11" i="1"/>
  <c r="G11" i="1"/>
  <c r="F11" i="1"/>
  <c r="J29" i="1" l="1"/>
  <c r="J28" i="1"/>
  <c r="J30" i="1"/>
  <c r="I28" i="1" l="1"/>
  <c r="G28" i="1"/>
  <c r="G30" i="1"/>
  <c r="H28" i="1"/>
  <c r="H30" i="1"/>
  <c r="I30" i="1"/>
  <c r="G29" i="1"/>
  <c r="H29" i="1"/>
  <c r="I29" i="1"/>
  <c r="E29" i="1" l="1"/>
  <c r="E30" i="1"/>
  <c r="E28" i="1"/>
  <c r="F30" i="1"/>
  <c r="F29" i="1"/>
  <c r="F28" i="1"/>
  <c r="H24" i="1" l="1"/>
  <c r="E24" i="1" l="1"/>
  <c r="F24" i="1"/>
  <c r="G24" i="1"/>
  <c r="I24" i="1"/>
  <c r="J24" i="1"/>
  <c r="L16" i="2" l="1"/>
  <c r="E26" i="1" s="1"/>
  <c r="D32" i="2"/>
  <c r="D80" i="2"/>
  <c r="D48" i="2" l="1"/>
  <c r="L48" i="2" s="1"/>
  <c r="G26" i="1" s="1"/>
  <c r="D64" i="2"/>
  <c r="L64" i="2" s="1"/>
  <c r="H26" i="1" s="1"/>
  <c r="D96" i="2"/>
  <c r="L96" i="2" s="1"/>
  <c r="J26" i="1" s="1"/>
  <c r="E27" i="1"/>
  <c r="L80" i="2"/>
  <c r="I26" i="1" s="1"/>
  <c r="I27" i="1"/>
  <c r="F27" i="1"/>
  <c r="L32" i="2"/>
  <c r="F26" i="1" s="1"/>
  <c r="J27" i="1" l="1"/>
  <c r="H27" i="1"/>
  <c r="G27" i="1"/>
</calcChain>
</file>

<file path=xl/sharedStrings.xml><?xml version="1.0" encoding="utf-8"?>
<sst xmlns="http://schemas.openxmlformats.org/spreadsheetml/2006/main" count="290" uniqueCount="127">
  <si>
    <t>Initial Workshop:</t>
  </si>
  <si>
    <t>Version No.:</t>
  </si>
  <si>
    <t>Last Modified by:</t>
  </si>
  <si>
    <t>Option 1</t>
  </si>
  <si>
    <t>Option 2</t>
  </si>
  <si>
    <t>Option 3</t>
  </si>
  <si>
    <t>Option 4</t>
  </si>
  <si>
    <t>Option 5</t>
  </si>
  <si>
    <t>Option 6</t>
  </si>
  <si>
    <t>Benefit 1</t>
  </si>
  <si>
    <t>Benefit 2</t>
  </si>
  <si>
    <t>Benefit 3</t>
  </si>
  <si>
    <t>Total</t>
  </si>
  <si>
    <t>NOTES</t>
  </si>
  <si>
    <t>Percentage of full benefit to be delivered</t>
  </si>
  <si>
    <t>(Range)</t>
  </si>
  <si>
    <t>Ranking</t>
  </si>
  <si>
    <t>Recommendation:</t>
  </si>
  <si>
    <t>Notes:</t>
  </si>
  <si>
    <t>Overall Assessment:</t>
  </si>
  <si>
    <t>Benefits</t>
  </si>
  <si>
    <t>Cost</t>
  </si>
  <si>
    <t>&lt;Insert description here&gt;</t>
  </si>
  <si>
    <t>Risk 2</t>
  </si>
  <si>
    <t>$n mil - $n mil</t>
  </si>
  <si>
    <t>$n mil - $n mil pa</t>
  </si>
  <si>
    <t>mm-mm</t>
  </si>
  <si>
    <t>Time</t>
  </si>
  <si>
    <t>&lt;did/mm/yyyy&gt;</t>
  </si>
  <si>
    <t>&lt;e.g. 0.1, 1.0 etc.&gt;</t>
  </si>
  <si>
    <t>&lt;first name surname did/mm/yyyy &gt;</t>
  </si>
  <si>
    <t>a</t>
  </si>
  <si>
    <t>b</t>
  </si>
  <si>
    <t>c</t>
  </si>
  <si>
    <t>d</t>
  </si>
  <si>
    <t>e</t>
  </si>
  <si>
    <t>f</t>
  </si>
  <si>
    <t>g</t>
  </si>
  <si>
    <t>h</t>
  </si>
  <si>
    <t>i</t>
  </si>
  <si>
    <t>j</t>
  </si>
  <si>
    <t>Benefit 4</t>
  </si>
  <si>
    <t>Interventions</t>
  </si>
  <si>
    <t>KPI 1</t>
  </si>
  <si>
    <t>KPI 2</t>
  </si>
  <si>
    <t>Benefit Total</t>
  </si>
  <si>
    <t>KPI Score</t>
  </si>
  <si>
    <t>Interdependencies</t>
  </si>
  <si>
    <t>k</t>
  </si>
  <si>
    <t>l</t>
  </si>
  <si>
    <t xml:space="preserve">Benefit 4 </t>
  </si>
  <si>
    <t xml:space="preserve">Benefit 3 </t>
  </si>
  <si>
    <t>%</t>
  </si>
  <si>
    <t xml:space="preserve">Benefits - % benefit weighting derived from ILM
The value the investment will provide to the organisation or its customers. Benefits are the of successfully responding to the identified problem. 
A benefit is supported by one or more key performance indicators (KPIs).  </t>
  </si>
  <si>
    <t>Risk 3</t>
  </si>
  <si>
    <t>Risk 4</t>
  </si>
  <si>
    <t>Response options</t>
  </si>
  <si>
    <t>Response options should be titled to reflect the underlying strategy.</t>
  </si>
  <si>
    <t>Interdependency 1</t>
  </si>
  <si>
    <t>Interdependency 2</t>
  </si>
  <si>
    <t>Risk and uncertainty</t>
  </si>
  <si>
    <t xml:space="preserve">Risk 1 </t>
  </si>
  <si>
    <t>&lt;Insert description and rating - H,M,L&gt;</t>
  </si>
  <si>
    <t>&lt;Insert description and criticality - H,M,L&gt;</t>
  </si>
  <si>
    <t>&lt;Insert description and impact - H,M,L&gt;</t>
  </si>
  <si>
    <t xml:space="preserve">The range of interventions that could respond to the identified problem and deliver the KPIs for the expected benefits are listed in the left-hand column.  </t>
  </si>
  <si>
    <t>Against the listed interventions a spread of response options are structured to provide genuine alternative approaches to the problem.</t>
  </si>
  <si>
    <t>This is a balance of two factors: the importance of the intervention in delivering the response option, and the likely effort/cost involved.</t>
  </si>
  <si>
    <t>Timeframe - from commencement of funding to date of full benefit delivery (not completion of the investment delivery)</t>
  </si>
  <si>
    <t>Benefit delivery- rank (0-Marginal, 1-Partial, 2-Full) - See Worksheet 2.</t>
  </si>
  <si>
    <t>Real options workshop - determine whether a real options, or managing uncertainty, analysis workshop is required.</t>
  </si>
  <si>
    <t>Ranking - considering all factors, which response option is the preferred approach to resolving the problem?</t>
  </si>
  <si>
    <t>Overall Assessment - why was the preferred response chosen? Are there any other assessment observations?</t>
  </si>
  <si>
    <t>Recommendation - how should this investment proceed…or not?</t>
  </si>
  <si>
    <t>Capital total estimated investment (TEI) (range)</t>
  </si>
  <si>
    <t>Net incremental output costs (range)</t>
  </si>
  <si>
    <t>Subtitle</t>
  </si>
  <si>
    <t>&lt;…&gt;</t>
  </si>
  <si>
    <t>Is a real options analysis workshop required? Yes/No/Maybe</t>
  </si>
  <si>
    <t>OPTION 1</t>
  </si>
  <si>
    <t>Title:</t>
  </si>
  <si>
    <t>Description:</t>
  </si>
  <si>
    <t>OPTION 2</t>
  </si>
  <si>
    <t>OPTION 3</t>
  </si>
  <si>
    <t>OPTION 4</t>
  </si>
  <si>
    <t>OPTION 5</t>
  </si>
  <si>
    <t>OPTION 6</t>
  </si>
  <si>
    <t>&lt;Option 1 description&gt;</t>
  </si>
  <si>
    <t>&lt;Option 2 title&gt;</t>
  </si>
  <si>
    <t>&lt;Option 2 description&gt;</t>
  </si>
  <si>
    <t>&lt;Option 3 title&gt;</t>
  </si>
  <si>
    <t>&lt;Option 3 description&gt;</t>
  </si>
  <si>
    <t>&lt;Option 4 title&gt;</t>
  </si>
  <si>
    <t>&lt;Option 4 description&gt;</t>
  </si>
  <si>
    <t>&lt;Option 5 title&gt;</t>
  </si>
  <si>
    <t>&lt;Option 5 description&gt;</t>
  </si>
  <si>
    <t>&lt;Option 6 title&gt;</t>
  </si>
  <si>
    <t>&lt;Option 6 description&gt;</t>
  </si>
  <si>
    <t>Business as usual / Do nothing</t>
  </si>
  <si>
    <t>&lt;Interventions&gt;</t>
  </si>
  <si>
    <t>Weighted 
Benefit Score</t>
  </si>
  <si>
    <t>The shaded boxes indicate which interventions are used in each response and the percentage (%) indicates the relative importance of each specific intervention within the response.  
The total should be 100%.</t>
  </si>
  <si>
    <t>1-6</t>
  </si>
  <si>
    <t>&lt;Intervention 1&gt;</t>
  </si>
  <si>
    <t>&lt;Intervention 2&gt;</t>
  </si>
  <si>
    <t>&lt;Intervention 3&gt;</t>
  </si>
  <si>
    <t>&lt;Intervention 4&gt;</t>
  </si>
  <si>
    <t>Maybe</t>
  </si>
  <si>
    <t>Investment name (title)</t>
  </si>
  <si>
    <t>Investor:</t>
  </si>
  <si>
    <t>&lt;first name surname&gt;</t>
  </si>
  <si>
    <t>Facilitator:</t>
  </si>
  <si>
    <t>Department:</t>
  </si>
  <si>
    <t>&lt;department name&gt;</t>
  </si>
  <si>
    <t>Instructions for creating Response Options Analysis Report (Word)</t>
  </si>
  <si>
    <t>Dis-benefits</t>
  </si>
  <si>
    <t>Dis-benefit 1</t>
  </si>
  <si>
    <t>Dis-benefit 2</t>
  </si>
  <si>
    <t>Interdependencies - identify external factors that  need to be in place if an intervention is to be successful.</t>
  </si>
  <si>
    <t>Risk - one to four of the most significant things that might result in the delivery of the benefits being significantly different from expectations. These should include exogenous factors that may influence the investment's benefit delivery.</t>
  </si>
  <si>
    <t>Dis-benefits - negative impacts that are likely to  occur as a direct consequence of  successfully implementing this option.</t>
  </si>
  <si>
    <t>Capital TEI- range should be sufficiently reliable to provide an order of magnitude for the response.</t>
  </si>
  <si>
    <t>Output costs- output costs  should be identified  as these may substantially differ between responses.  These should be the incremental costs, directly incurred as a result of the investment, net of any expected savings as a result of the investment.</t>
  </si>
  <si>
    <t>Complete KPI intervention assess and then select Copy Interventions function under ROA Report.</t>
  </si>
  <si>
    <t>Complete risk and uncertainty, dis-benefit, interdependencies, cost, timeframe, ranking and overall assessment and recommendation fields (after relevant workshops).</t>
  </si>
  <si>
    <t>Save and select Create Report function to generate Word Report of Response Options Analysis.</t>
  </si>
  <si>
    <t xml:space="preserve">To add additional rows for Risk and uncertainty, Dis-benefits or Interdependencies: Right-click the row heading of the last existing item of the type (Risk and uncertainty, Dis-benefits or Interdependencies) you want to add and select Copy. Then right-click the same row heading and select Insert Copied Cells. Then renumber the new row and edit the descriptions of the relevant  Risk and uncertainty, Dis-benefits or Interdependencies.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</si>
</sst>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22" x14ac:knownFonts="1">
    <font>
      <sz val="10"/>
      <color theme="1"/>
      <name val="Arial"/>
      <family val="2"/>
    </font>
    <font>
      <sz val="10"/>
      <color theme="1"/>
      <name val="Arial"/>
      <family val="2"/>
    </font>
    <font>
      <b/>
      <sz val="11"/>
      <color indexed="8"/>
      <name val="Calibri"/>
      <family val="2"/>
      <scheme val="minor"/>
    </font>
    <font>
      <sz val="10"/>
      <color theme="1"/>
      <name val="Calibri"/>
      <family val="2"/>
      <scheme val="minor"/>
    </font>
    <font>
      <sz val="8"/>
      <name val="Calibri"/>
      <family val="2"/>
      <scheme val="minor"/>
    </font>
    <font>
      <sz val="12"/>
      <color rgb="FF1665A1"/>
      <name val="Calibri"/>
      <family val="2"/>
      <scheme val="minor"/>
    </font>
    <font>
      <b/>
      <sz val="8"/>
      <color rgb="FF1665A1"/>
      <name val="Calibri"/>
      <family val="2"/>
      <scheme val="minor"/>
    </font>
    <font>
      <b/>
      <sz val="10"/>
      <color indexed="8"/>
      <name val="Calibri"/>
      <family val="2"/>
      <scheme val="minor"/>
    </font>
    <font>
      <sz val="10"/>
      <color indexed="8"/>
      <name val="Calibri"/>
      <family val="2"/>
      <scheme val="minor"/>
    </font>
    <font>
      <sz val="10"/>
      <color indexed="30"/>
      <name val="Calibri"/>
      <family val="2"/>
      <scheme val="minor"/>
    </font>
    <font>
      <sz val="10"/>
      <name val="Calibri"/>
      <family val="2"/>
      <scheme val="minor"/>
    </font>
    <font>
      <b/>
      <sz val="10"/>
      <name val="Calibri"/>
      <family val="2"/>
      <scheme val="minor"/>
    </font>
    <font>
      <sz val="16"/>
      <color rgb="FF1665A1"/>
      <name val="Calibri"/>
      <family val="2"/>
      <scheme val="minor"/>
    </font>
    <font>
      <b/>
      <sz val="12"/>
      <color indexed="8"/>
      <name val="Calibri"/>
      <family val="2"/>
      <scheme val="minor"/>
    </font>
    <font>
      <sz val="12"/>
      <color theme="1"/>
      <name val="Calibri"/>
      <family val="2"/>
      <scheme val="minor"/>
    </font>
    <font>
      <b/>
      <i/>
      <sz val="12"/>
      <color indexed="30"/>
      <name val="Calibri"/>
      <family val="2"/>
      <scheme val="minor"/>
    </font>
    <font>
      <b/>
      <sz val="12"/>
      <name val="Calibri"/>
      <family val="2"/>
      <scheme val="minor"/>
    </font>
    <font>
      <b/>
      <sz val="12"/>
      <color rgb="FF1665A1"/>
      <name val="Calibri"/>
      <family val="2"/>
      <scheme val="minor"/>
    </font>
    <font>
      <b/>
      <sz val="10"/>
      <color theme="1"/>
      <name val="Calibri"/>
      <family val="2"/>
      <scheme val="minor"/>
    </font>
    <font>
      <sz val="10"/>
      <color rgb="FFFF0000"/>
      <name val="Calibri"/>
      <family val="2"/>
      <scheme val="minor"/>
    </font>
    <font>
      <b/>
      <sz val="10"/>
      <color rgb="FF1665A1"/>
      <name val="Calibri"/>
      <family val="2"/>
      <scheme val="minor"/>
    </font>
    <font>
      <sz val="12"/>
      <color theme="1"/>
      <name val="Arial"/>
      <family val="2"/>
    </font>
  </fonts>
  <fills count="10">
    <fill>
      <patternFill patternType="none"/>
    </fill>
    <fill>
      <patternFill patternType="gray125"/>
    </fill>
    <fill>
      <patternFill patternType="solid">
        <fgColor indexed="9"/>
        <bgColor indexed="64"/>
      </patternFill>
    </fill>
    <fill>
      <patternFill patternType="solid">
        <fgColor rgb="FFC4DFF6"/>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auto="1"/>
      </patternFill>
    </fill>
    <fill>
      <patternFill patternType="solid">
        <fgColor theme="3" tint="0.79998168889431442"/>
        <bgColor indexed="64"/>
      </patternFill>
    </fill>
    <fill>
      <patternFill patternType="solid">
        <fgColor theme="0" tint="-0.14996795556505021"/>
        <bgColor indexed="64"/>
      </patternFill>
    </fill>
    <fill>
      <patternFill patternType="solid">
        <fgColor theme="0" tint="-0.2499465926084170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bottom style="thin">
        <color theme="0" tint="-0.499984740745262"/>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medium">
        <color theme="3"/>
      </top>
      <bottom/>
      <diagonal/>
    </border>
    <border>
      <left/>
      <right/>
      <top style="medium">
        <color rgb="FF1665A1"/>
      </top>
      <bottom/>
      <diagonal/>
    </border>
    <border>
      <left/>
      <right style="thin">
        <color theme="0" tint="-0.499984740745262"/>
      </right>
      <top style="thin">
        <color theme="0" tint="-0.249977111117893"/>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0" fontId="2" fillId="2" borderId="1" xfId="0" applyFont="1" applyFill="1" applyBorder="1" applyAlignment="1" applyProtection="1">
      <alignment horizontal="center" vertical="top" wrapText="1"/>
      <protection locked="0"/>
    </xf>
    <xf numFmtId="0" fontId="8" fillId="4" borderId="0" xfId="0" applyFont="1" applyFill="1" applyAlignment="1" applyProtection="1">
      <alignment vertical="top" wrapText="1"/>
      <protection locked="0"/>
    </xf>
    <xf numFmtId="0" fontId="3" fillId="4" borderId="0" xfId="0" applyFont="1" applyFill="1" applyAlignment="1" applyProtection="1">
      <alignment vertical="top" wrapText="1"/>
      <protection locked="0"/>
    </xf>
    <xf numFmtId="0" fontId="8" fillId="4" borderId="0" xfId="0" applyFont="1" applyFill="1" applyAlignment="1" applyProtection="1">
      <alignment horizontal="left" vertical="top" wrapText="1"/>
      <protection locked="0"/>
    </xf>
    <xf numFmtId="0" fontId="5" fillId="4" borderId="0" xfId="0" applyFont="1" applyFill="1" applyAlignment="1" applyProtection="1">
      <alignment vertical="top" wrapText="1"/>
      <protection locked="0"/>
    </xf>
    <xf numFmtId="0" fontId="11" fillId="4" borderId="0" xfId="0" applyFont="1" applyFill="1" applyAlignment="1" applyProtection="1">
      <alignment horizontal="left" vertical="top" wrapText="1"/>
      <protection locked="0"/>
    </xf>
    <xf numFmtId="49" fontId="10" fillId="4" borderId="0" xfId="0" applyNumberFormat="1"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9" fontId="3" fillId="4" borderId="0" xfId="2" applyFont="1" applyFill="1" applyAlignment="1" applyProtection="1">
      <alignment horizontal="right" vertical="top" wrapText="1"/>
      <protection locked="0"/>
    </xf>
    <xf numFmtId="0" fontId="8" fillId="3" borderId="0" xfId="0" applyFont="1" applyFill="1" applyAlignment="1" applyProtection="1">
      <alignment vertical="top" wrapText="1"/>
      <protection locked="0"/>
    </xf>
    <xf numFmtId="0" fontId="4" fillId="3" borderId="0" xfId="0" applyFont="1" applyFill="1" applyAlignment="1" applyProtection="1">
      <alignment horizontal="right" vertical="top" wrapText="1"/>
      <protection locked="0"/>
    </xf>
    <xf numFmtId="0" fontId="6" fillId="3" borderId="0" xfId="0" applyFont="1" applyFill="1" applyAlignment="1" applyProtection="1">
      <alignment horizontal="left" vertical="top" wrapText="1"/>
      <protection locked="0"/>
    </xf>
    <xf numFmtId="14" fontId="6" fillId="3" borderId="0" xfId="0" applyNumberFormat="1" applyFont="1" applyFill="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7"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9" fillId="3" borderId="0" xfId="0" applyFont="1" applyFill="1" applyAlignment="1" applyProtection="1">
      <alignment horizontal="right" vertical="top" wrapText="1"/>
      <protection locked="0"/>
    </xf>
    <xf numFmtId="0" fontId="14" fillId="4" borderId="0" xfId="0" applyFont="1" applyFill="1" applyAlignment="1" applyProtection="1">
      <alignment vertical="top" wrapText="1"/>
      <protection locked="0"/>
    </xf>
    <xf numFmtId="0" fontId="13" fillId="2" borderId="1" xfId="0" applyFont="1" applyFill="1" applyBorder="1" applyAlignment="1" applyProtection="1">
      <alignment horizontal="center" vertical="top" wrapText="1"/>
      <protection locked="0"/>
    </xf>
    <xf numFmtId="9" fontId="10" fillId="2" borderId="1" xfId="2" applyFont="1" applyFill="1" applyBorder="1" applyAlignment="1" applyProtection="1">
      <alignment horizontal="right" vertical="top" wrapText="1"/>
      <protection locked="0"/>
    </xf>
    <xf numFmtId="0" fontId="17" fillId="4" borderId="0" xfId="0" applyFont="1" applyFill="1" applyAlignment="1" applyProtection="1">
      <alignment vertical="top" wrapText="1"/>
      <protection locked="0"/>
    </xf>
    <xf numFmtId="49" fontId="10" fillId="2" borderId="1" xfId="1" applyNumberFormat="1" applyFont="1" applyFill="1" applyBorder="1" applyAlignment="1" applyProtection="1">
      <alignment horizontal="center" vertical="top" wrapText="1"/>
      <protection locked="0"/>
    </xf>
    <xf numFmtId="49" fontId="10" fillId="0" borderId="1" xfId="1" applyNumberFormat="1" applyFont="1" applyFill="1" applyBorder="1" applyAlignment="1" applyProtection="1">
      <alignment horizontal="center" vertical="top" wrapText="1"/>
      <protection locked="0"/>
    </xf>
    <xf numFmtId="1" fontId="16" fillId="2" borderId="1" xfId="1" applyNumberFormat="1" applyFont="1" applyFill="1" applyBorder="1" applyAlignment="1" applyProtection="1">
      <alignment horizontal="center" vertical="top" wrapText="1"/>
      <protection locked="0"/>
    </xf>
    <xf numFmtId="1" fontId="16" fillId="4" borderId="0" xfId="1" applyNumberFormat="1" applyFont="1" applyFill="1" applyBorder="1" applyAlignment="1" applyProtection="1">
      <alignment horizontal="center" vertical="top" wrapText="1"/>
      <protection locked="0"/>
    </xf>
    <xf numFmtId="0" fontId="10" fillId="2" borderId="5" xfId="0" applyFont="1" applyFill="1" applyBorder="1" applyAlignment="1" applyProtection="1">
      <alignment horizontal="left" vertical="top" wrapText="1"/>
      <protection locked="0"/>
    </xf>
    <xf numFmtId="0" fontId="18" fillId="4" borderId="0" xfId="0" applyFont="1" applyFill="1" applyAlignment="1" applyProtection="1">
      <alignment vertical="top" wrapText="1"/>
      <protection locked="0"/>
    </xf>
    <xf numFmtId="0" fontId="10" fillId="2" borderId="5" xfId="0" applyFont="1" applyFill="1" applyBorder="1" applyAlignment="1" applyProtection="1">
      <alignment horizontal="left" vertical="top" wrapText="1"/>
      <protection locked="0"/>
    </xf>
    <xf numFmtId="0" fontId="8" fillId="4" borderId="0"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9" fontId="2" fillId="2" borderId="1" xfId="0" applyNumberFormat="1" applyFont="1" applyFill="1" applyBorder="1" applyAlignment="1" applyProtection="1">
      <alignment horizontal="center" vertical="top" wrapText="1"/>
      <protection locked="0"/>
    </xf>
    <xf numFmtId="1" fontId="16" fillId="4" borderId="1" xfId="1" applyNumberFormat="1" applyFont="1" applyFill="1" applyBorder="1" applyAlignment="1" applyProtection="1">
      <alignment horizontal="center" vertical="top" wrapText="1"/>
      <protection locked="0"/>
    </xf>
    <xf numFmtId="0" fontId="19" fillId="4" borderId="0"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wrapText="1"/>
      <protection locked="0"/>
    </xf>
    <xf numFmtId="165" fontId="13" fillId="2" borderId="6" xfId="2" applyNumberFormat="1" applyFont="1" applyFill="1" applyBorder="1" applyAlignment="1" applyProtection="1">
      <alignment horizontal="center" vertical="top" wrapText="1"/>
    </xf>
    <xf numFmtId="165" fontId="10" fillId="2" borderId="1" xfId="1" applyNumberFormat="1" applyFont="1" applyFill="1" applyBorder="1" applyAlignment="1" applyProtection="1">
      <alignment horizontal="center" vertical="top" wrapText="1"/>
    </xf>
    <xf numFmtId="0" fontId="8" fillId="4" borderId="0" xfId="0" applyFont="1" applyFill="1" applyAlignment="1" applyProtection="1">
      <alignment vertical="top" wrapText="1"/>
      <protection locked="0"/>
    </xf>
    <xf numFmtId="0" fontId="8" fillId="4" borderId="0" xfId="0" applyFont="1" applyFill="1" applyAlignment="1" applyProtection="1">
      <alignment vertical="top" wrapText="1"/>
      <protection locked="0"/>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49" fontId="10" fillId="7" borderId="9" xfId="1" applyNumberFormat="1" applyFont="1" applyFill="1" applyBorder="1" applyAlignment="1" applyProtection="1">
      <alignment horizontal="center" vertical="top" wrapText="1"/>
      <protection locked="0"/>
    </xf>
    <xf numFmtId="49" fontId="10" fillId="7" borderId="11" xfId="1" applyNumberFormat="1" applyFont="1" applyFill="1" applyBorder="1" applyAlignment="1" applyProtection="1">
      <alignment horizontal="center" vertical="top" wrapText="1"/>
      <protection locked="0"/>
    </xf>
    <xf numFmtId="0" fontId="17" fillId="2" borderId="3"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17" fillId="0" borderId="0"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protection locked="0"/>
    </xf>
    <xf numFmtId="0" fontId="17" fillId="0" borderId="0" xfId="0" applyFont="1" applyFill="1" applyBorder="1" applyAlignment="1" applyProtection="1">
      <alignment vertical="top" wrapText="1"/>
      <protection locked="0"/>
    </xf>
    <xf numFmtId="0" fontId="17" fillId="0" borderId="0" xfId="0" applyFont="1" applyFill="1" applyBorder="1" applyAlignment="1" applyProtection="1">
      <alignment horizontal="center" vertical="top"/>
      <protection locked="0"/>
    </xf>
    <xf numFmtId="0" fontId="15" fillId="0" borderId="9" xfId="0" applyFont="1" applyFill="1" applyBorder="1" applyAlignment="1" applyProtection="1">
      <alignment horizontal="left" vertical="top"/>
      <protection locked="0"/>
    </xf>
    <xf numFmtId="0" fontId="17" fillId="0" borderId="0" xfId="0" applyFont="1" applyFill="1" applyAlignment="1" applyProtection="1">
      <alignment horizontal="left" vertical="top"/>
      <protection locked="0"/>
    </xf>
    <xf numFmtId="9" fontId="17" fillId="0" borderId="0" xfId="0" applyNumberFormat="1" applyFont="1" applyFill="1" applyAlignment="1" applyProtection="1">
      <alignment horizontal="center" vertical="top"/>
      <protection locked="0"/>
    </xf>
    <xf numFmtId="0" fontId="17" fillId="0" borderId="0" xfId="0" applyFont="1" applyFill="1" applyBorder="1" applyAlignment="1" applyProtection="1">
      <alignment vertical="top"/>
      <protection locked="0"/>
    </xf>
    <xf numFmtId="9" fontId="17" fillId="0" borderId="0" xfId="0" applyNumberFormat="1" applyFont="1" applyFill="1" applyBorder="1" applyAlignment="1" applyProtection="1">
      <alignment horizontal="center" vertical="top"/>
      <protection locked="0"/>
    </xf>
    <xf numFmtId="0" fontId="15" fillId="0" borderId="11" xfId="0" applyFont="1" applyFill="1" applyBorder="1" applyAlignment="1" applyProtection="1">
      <alignment horizontal="left" vertical="top"/>
      <protection locked="0"/>
    </xf>
    <xf numFmtId="0" fontId="17" fillId="0" borderId="0" xfId="0" applyFont="1" applyFill="1" applyAlignment="1" applyProtection="1">
      <alignment vertical="top"/>
      <protection locked="0"/>
    </xf>
    <xf numFmtId="165" fontId="17" fillId="0" borderId="0" xfId="0" applyNumberFormat="1" applyFont="1" applyFill="1" applyBorder="1" applyAlignment="1" applyProtection="1">
      <alignment vertical="top"/>
      <protection locked="0"/>
    </xf>
    <xf numFmtId="0" fontId="5" fillId="0" borderId="0"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wrapText="1"/>
      <protection locked="0"/>
    </xf>
    <xf numFmtId="0" fontId="17" fillId="0" borderId="13" xfId="0" applyFont="1" applyFill="1" applyBorder="1" applyAlignment="1" applyProtection="1">
      <alignment horizontal="left" vertical="top"/>
      <protection locked="0"/>
    </xf>
    <xf numFmtId="0" fontId="17" fillId="0" borderId="13" xfId="0" applyFont="1" applyFill="1" applyBorder="1" applyAlignment="1" applyProtection="1">
      <alignment horizontal="left" vertical="top" wrapText="1"/>
      <protection locked="0"/>
    </xf>
    <xf numFmtId="0" fontId="8" fillId="2" borderId="1" xfId="0" applyNumberFormat="1"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8" borderId="0" xfId="0" applyFont="1" applyFill="1" applyAlignment="1" applyProtection="1">
      <alignment vertical="top" wrapText="1"/>
      <protection locked="0"/>
    </xf>
    <xf numFmtId="0" fontId="8" fillId="8" borderId="0" xfId="0" applyFont="1" applyFill="1" applyBorder="1" applyAlignment="1" applyProtection="1">
      <alignment vertical="top" wrapText="1"/>
      <protection locked="0"/>
    </xf>
    <xf numFmtId="0" fontId="8" fillId="8" borderId="0" xfId="0" applyFont="1" applyFill="1" applyAlignment="1" applyProtection="1">
      <alignment vertical="top" wrapText="1"/>
      <protection locked="0"/>
    </xf>
    <xf numFmtId="0" fontId="7" fillId="8" borderId="0" xfId="0" applyFont="1" applyFill="1" applyBorder="1" applyAlignment="1" applyProtection="1">
      <alignment vertical="top" wrapText="1"/>
      <protection locked="0"/>
    </xf>
    <xf numFmtId="0" fontId="17" fillId="8" borderId="0" xfId="0" applyFont="1" applyFill="1" applyBorder="1" applyAlignment="1" applyProtection="1">
      <alignment horizontal="left" vertical="top"/>
      <protection locked="0"/>
    </xf>
    <xf numFmtId="0" fontId="7" fillId="8" borderId="0" xfId="0" applyFont="1" applyFill="1" applyBorder="1" applyAlignment="1" applyProtection="1">
      <alignment vertical="top"/>
      <protection locked="0"/>
    </xf>
    <xf numFmtId="0" fontId="0" fillId="8" borderId="0" xfId="0" applyFill="1" applyBorder="1" applyAlignment="1">
      <alignment vertical="top"/>
    </xf>
    <xf numFmtId="9" fontId="13" fillId="4" borderId="2" xfId="2" applyFont="1" applyFill="1" applyBorder="1" applyAlignment="1" applyProtection="1">
      <alignment horizontal="center" vertical="center" wrapText="1"/>
      <protection locked="0"/>
    </xf>
    <xf numFmtId="9" fontId="10" fillId="2" borderId="1" xfId="0" applyNumberFormat="1" applyFont="1" applyFill="1" applyBorder="1" applyAlignment="1" applyProtection="1">
      <alignment horizontal="center" vertical="top" wrapText="1"/>
      <protection locked="0"/>
    </xf>
    <xf numFmtId="9" fontId="17" fillId="2" borderId="1" xfId="0" applyNumberFormat="1" applyFont="1" applyFill="1" applyBorder="1" applyAlignment="1" applyProtection="1">
      <alignment horizontal="center" vertical="top" wrapText="1"/>
      <protection locked="0"/>
    </xf>
    <xf numFmtId="0" fontId="11" fillId="8" borderId="0" xfId="0" applyFont="1" applyFill="1" applyBorder="1" applyAlignment="1" applyProtection="1">
      <alignment horizontal="right" vertical="top" wrapText="1"/>
      <protection locked="0"/>
    </xf>
    <xf numFmtId="0" fontId="3" fillId="4" borderId="0" xfId="0" applyFont="1" applyFill="1" applyAlignment="1" applyProtection="1">
      <alignment vertical="top" wrapText="1"/>
      <protection locked="0"/>
    </xf>
    <xf numFmtId="0" fontId="8" fillId="2" borderId="1" xfId="0" applyFont="1" applyFill="1" applyBorder="1" applyAlignment="1" applyProtection="1">
      <alignment horizontal="center" vertical="top" wrapText="1"/>
      <protection locked="0"/>
    </xf>
    <xf numFmtId="0" fontId="7" fillId="4" borderId="0" xfId="0" applyFont="1" applyFill="1" applyBorder="1" applyAlignment="1" applyProtection="1">
      <alignment horizontal="right" vertical="top" wrapText="1"/>
      <protection locked="0"/>
    </xf>
    <xf numFmtId="0" fontId="17" fillId="2" borderId="3"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wrapText="1"/>
      <protection locked="0"/>
    </xf>
    <xf numFmtId="9" fontId="16" fillId="2" borderId="1" xfId="1" applyNumberFormat="1"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xf>
    <xf numFmtId="0" fontId="10" fillId="2" borderId="3" xfId="0" applyFont="1" applyFill="1" applyBorder="1" applyAlignment="1" applyProtection="1">
      <alignment horizontal="left" vertical="top" wrapText="1"/>
      <protection locked="0"/>
    </xf>
    <xf numFmtId="0" fontId="3" fillId="0" borderId="0" xfId="0" applyFont="1"/>
    <xf numFmtId="0" fontId="3" fillId="0" borderId="0" xfId="0" applyFont="1" applyBorder="1"/>
    <xf numFmtId="0" fontId="3" fillId="0" borderId="0" xfId="0" applyFont="1" applyBorder="1" applyAlignment="1"/>
    <xf numFmtId="165" fontId="3" fillId="0" borderId="0" xfId="0" applyNumberFormat="1" applyFont="1"/>
    <xf numFmtId="165" fontId="3" fillId="0" borderId="0" xfId="0" applyNumberFormat="1" applyFont="1" applyBorder="1" applyAlignment="1"/>
    <xf numFmtId="9" fontId="3" fillId="0" borderId="0" xfId="0" applyNumberFormat="1" applyFont="1" applyAlignment="1">
      <alignment horizontal="center"/>
    </xf>
    <xf numFmtId="0" fontId="3" fillId="0" borderId="0" xfId="0" applyFont="1" applyFill="1" applyBorder="1"/>
    <xf numFmtId="165" fontId="3" fillId="0" borderId="0" xfId="0" applyNumberFormat="1" applyFont="1" applyAlignment="1">
      <alignment wrapText="1"/>
    </xf>
    <xf numFmtId="165" fontId="3" fillId="9" borderId="0" xfId="0" applyNumberFormat="1" applyFont="1" applyFill="1" applyAlignment="1">
      <alignment wrapText="1"/>
    </xf>
    <xf numFmtId="0" fontId="3" fillId="0" borderId="0" xfId="0" applyFont="1" applyAlignment="1">
      <alignment wrapText="1"/>
    </xf>
    <xf numFmtId="165" fontId="18" fillId="9" borderId="0" xfId="0" applyNumberFormat="1" applyFont="1" applyFill="1" applyAlignment="1">
      <alignment wrapText="1"/>
    </xf>
    <xf numFmtId="9" fontId="3" fillId="0" borderId="0" xfId="0" applyNumberFormat="1" applyFont="1" applyAlignment="1">
      <alignment horizontal="center" wrapText="1"/>
    </xf>
    <xf numFmtId="9" fontId="3" fillId="0" borderId="0" xfId="0" applyNumberFormat="1" applyFont="1" applyAlignment="1">
      <alignment wrapText="1"/>
    </xf>
    <xf numFmtId="10" fontId="3" fillId="0" borderId="0" xfId="0" applyNumberFormat="1" applyFont="1" applyAlignment="1">
      <alignment wrapText="1"/>
    </xf>
    <xf numFmtId="165" fontId="18" fillId="0" borderId="0" xfId="0" applyNumberFormat="1" applyFont="1" applyBorder="1" applyAlignment="1"/>
    <xf numFmtId="0" fontId="3" fillId="0" borderId="12" xfId="0" applyFont="1" applyBorder="1"/>
    <xf numFmtId="0" fontId="3" fillId="0" borderId="0" xfId="0" applyFont="1" applyAlignment="1">
      <alignment horizontal="left" vertical="top" wrapText="1"/>
    </xf>
    <xf numFmtId="165" fontId="18" fillId="0" borderId="0" xfId="0" applyNumberFormat="1" applyFont="1"/>
    <xf numFmtId="165" fontId="18" fillId="9" borderId="0" xfId="0" applyNumberFormat="1" applyFont="1" applyFill="1"/>
    <xf numFmtId="9" fontId="3" fillId="0" borderId="0" xfId="0" applyNumberFormat="1" applyFont="1"/>
    <xf numFmtId="10" fontId="3" fillId="0" borderId="0" xfId="0" applyNumberFormat="1" applyFont="1"/>
    <xf numFmtId="0" fontId="3" fillId="0" borderId="13" xfId="0" applyFont="1" applyBorder="1"/>
    <xf numFmtId="0" fontId="3" fillId="0" borderId="0" xfId="0" applyFont="1" applyFill="1" applyAlignment="1"/>
    <xf numFmtId="9" fontId="3" fillId="0" borderId="0" xfId="0" applyNumberFormat="1" applyFont="1" applyFill="1" applyAlignment="1">
      <alignment horizontal="center"/>
    </xf>
    <xf numFmtId="165" fontId="18" fillId="0" borderId="0" xfId="0" applyNumberFormat="1" applyFont="1" applyFill="1" applyBorder="1" applyAlignment="1"/>
    <xf numFmtId="0" fontId="3" fillId="0" borderId="0" xfId="0" applyFont="1" applyFill="1"/>
    <xf numFmtId="0" fontId="3" fillId="0" borderId="1" xfId="0" applyFont="1" applyBorder="1" applyAlignment="1">
      <alignment horizontal="left" vertical="top" wrapText="1"/>
    </xf>
    <xf numFmtId="0" fontId="12" fillId="3" borderId="0" xfId="0" applyFont="1" applyFill="1" applyAlignment="1" applyProtection="1">
      <alignment horizontal="left" vertical="center" wrapText="1"/>
      <protection locked="0"/>
    </xf>
    <xf numFmtId="0" fontId="17" fillId="2" borderId="4" xfId="0" applyFont="1" applyFill="1" applyBorder="1" applyAlignment="1" applyProtection="1">
      <alignment horizontal="left" wrapText="1"/>
      <protection locked="0"/>
    </xf>
    <xf numFmtId="0" fontId="17" fillId="4" borderId="0" xfId="0" applyFont="1" applyFill="1" applyAlignment="1" applyProtection="1">
      <alignment wrapText="1"/>
      <protection locked="0"/>
    </xf>
    <xf numFmtId="0" fontId="17" fillId="2" borderId="0" xfId="0" applyFont="1" applyFill="1" applyAlignment="1" applyProtection="1">
      <alignment horizontal="left" wrapText="1"/>
      <protection locked="0"/>
    </xf>
    <xf numFmtId="0" fontId="10" fillId="6" borderId="0" xfId="1" applyNumberFormat="1" applyFont="1" applyFill="1" applyBorder="1" applyAlignment="1" applyProtection="1">
      <alignment horizontal="center" wrapText="1"/>
      <protection locked="0"/>
    </xf>
    <xf numFmtId="0" fontId="3" fillId="4" borderId="0" xfId="0" applyFont="1" applyFill="1" applyAlignment="1" applyProtection="1">
      <protection locked="0"/>
    </xf>
    <xf numFmtId="0" fontId="3" fillId="4" borderId="0" xfId="0" applyFont="1" applyFill="1" applyAlignment="1" applyProtection="1">
      <alignment wrapText="1"/>
      <protection locked="0"/>
    </xf>
    <xf numFmtId="0" fontId="10" fillId="2" borderId="3"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9" fontId="18" fillId="9" borderId="1" xfId="0" applyNumberFormat="1" applyFont="1" applyFill="1" applyBorder="1" applyAlignment="1">
      <alignment horizontal="center" wrapText="1"/>
    </xf>
    <xf numFmtId="0" fontId="7" fillId="4" borderId="1" xfId="0" applyFont="1" applyFill="1" applyBorder="1" applyAlignment="1" applyProtection="1">
      <alignment horizontal="right" vertical="top" wrapText="1"/>
      <protection locked="0"/>
    </xf>
    <xf numFmtId="49" fontId="10" fillId="0" borderId="6" xfId="1" applyNumberFormat="1" applyFont="1" applyFill="1" applyBorder="1" applyAlignment="1" applyProtection="1">
      <alignment horizontal="center" vertical="top" wrapText="1"/>
      <protection locked="0"/>
    </xf>
    <xf numFmtId="0" fontId="3" fillId="3" borderId="0" xfId="0" applyFont="1" applyFill="1" applyAlignment="1" applyProtection="1">
      <alignment horizontal="left" vertical="top" wrapText="1"/>
      <protection locked="0"/>
    </xf>
    <xf numFmtId="9" fontId="3" fillId="3" borderId="0" xfId="2" applyFont="1" applyFill="1" applyAlignment="1" applyProtection="1">
      <alignment horizontal="right" vertical="top" wrapText="1"/>
      <protection locked="0"/>
    </xf>
    <xf numFmtId="0" fontId="3" fillId="3" borderId="0" xfId="0" applyFont="1" applyFill="1" applyAlignment="1" applyProtection="1">
      <alignment vertical="top" wrapText="1"/>
      <protection locked="0"/>
    </xf>
    <xf numFmtId="165" fontId="18" fillId="9" borderId="1" xfId="0" applyNumberFormat="1" applyFont="1" applyFill="1" applyBorder="1" applyAlignment="1">
      <alignment horizontal="center" wrapText="1"/>
    </xf>
    <xf numFmtId="9" fontId="2" fillId="2" borderId="1" xfId="0" applyNumberFormat="1" applyFont="1" applyFill="1" applyBorder="1" applyAlignment="1" applyProtection="1">
      <alignment horizontal="center" vertical="top" wrapText="1"/>
    </xf>
    <xf numFmtId="0" fontId="8" fillId="4" borderId="0" xfId="0" applyFont="1" applyFill="1" applyAlignment="1" applyProtection="1">
      <alignment vertical="top" wrapText="1"/>
      <protection locked="0"/>
    </xf>
    <xf numFmtId="9" fontId="13" fillId="2" borderId="1" xfId="0" applyNumberFormat="1" applyFont="1" applyFill="1" applyBorder="1" applyAlignment="1" applyProtection="1">
      <alignment horizontal="center" vertical="top" wrapText="1"/>
      <protection locked="0"/>
    </xf>
    <xf numFmtId="0" fontId="8" fillId="4" borderId="0" xfId="0" applyFont="1" applyFill="1" applyAlignment="1" applyProtection="1">
      <alignment vertical="top" wrapText="1"/>
      <protection locked="0"/>
    </xf>
    <xf numFmtId="165" fontId="18" fillId="7" borderId="0" xfId="0" applyNumberFormat="1" applyFont="1" applyFill="1" applyAlignment="1">
      <alignment horizontal="center"/>
    </xf>
    <xf numFmtId="165" fontId="20" fillId="0" borderId="0" xfId="0" applyNumberFormat="1" applyFont="1" applyFill="1" applyBorder="1" applyAlignment="1" applyProtection="1">
      <alignment horizontal="right" vertical="top" wrapText="1"/>
      <protection locked="0"/>
    </xf>
    <xf numFmtId="0" fontId="3" fillId="0" borderId="0" xfId="0" applyFont="1" applyAlignment="1">
      <alignment horizontal="right" wrapText="1"/>
    </xf>
    <xf numFmtId="0" fontId="18" fillId="0" borderId="9" xfId="0" applyFont="1" applyBorder="1" applyAlignment="1">
      <alignment horizontal="center"/>
    </xf>
    <xf numFmtId="0" fontId="3" fillId="0" borderId="9" xfId="0" applyFont="1" applyBorder="1" applyAlignment="1">
      <alignment horizontal="center"/>
    </xf>
    <xf numFmtId="0" fontId="5" fillId="0" borderId="0" xfId="0" applyFont="1" applyFill="1" applyBorder="1" applyAlignment="1" applyProtection="1">
      <alignment horizontal="left" vertical="top" wrapText="1"/>
      <protection locked="0"/>
    </xf>
    <xf numFmtId="0" fontId="3" fillId="0" borderId="0" xfId="0" applyFont="1" applyAlignment="1">
      <alignment horizontal="left" vertical="top" wrapText="1"/>
    </xf>
    <xf numFmtId="0" fontId="0" fillId="0" borderId="0" xfId="0" applyAlignment="1">
      <alignment horizontal="left" vertical="top" wrapText="1"/>
    </xf>
    <xf numFmtId="165" fontId="18" fillId="7" borderId="0" xfId="0" applyNumberFormat="1" applyFont="1" applyFill="1" applyAlignment="1">
      <alignment horizontal="center" wrapText="1"/>
    </xf>
    <xf numFmtId="0" fontId="5" fillId="3" borderId="0" xfId="0" applyFont="1" applyFill="1" applyAlignment="1" applyProtection="1">
      <alignment horizontal="left" vertical="center" wrapText="1"/>
      <protection locked="0"/>
    </xf>
    <xf numFmtId="0" fontId="21" fillId="0" borderId="0" xfId="0" applyFont="1" applyAlignment="1">
      <alignment wrapText="1"/>
    </xf>
    <xf numFmtId="0" fontId="0" fillId="0" borderId="0" xfId="0" applyAlignment="1">
      <alignment vertical="top" wrapText="1"/>
    </xf>
    <xf numFmtId="0" fontId="0" fillId="0" borderId="9" xfId="0" applyBorder="1" applyAlignment="1">
      <alignment vertical="top" wrapText="1"/>
    </xf>
    <xf numFmtId="0" fontId="10" fillId="0" borderId="1"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protection locked="0"/>
    </xf>
    <xf numFmtId="0" fontId="0" fillId="0" borderId="4" xfId="0" applyBorder="1" applyAlignment="1"/>
    <xf numFmtId="0" fontId="0" fillId="0" borderId="4" xfId="0" applyBorder="1" applyAlignment="1">
      <alignment horizontal="left"/>
    </xf>
    <xf numFmtId="0" fontId="17" fillId="2" borderId="0" xfId="0" applyFont="1" applyFill="1" applyBorder="1" applyAlignment="1" applyProtection="1">
      <alignment horizontal="right" vertical="top"/>
      <protection locked="0"/>
    </xf>
    <xf numFmtId="0" fontId="0" fillId="0" borderId="0" xfId="0" applyAlignment="1">
      <alignment horizontal="right" vertical="top"/>
    </xf>
    <xf numFmtId="0" fontId="7" fillId="5" borderId="0" xfId="0" applyFont="1" applyFill="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0" fillId="0" borderId="4" xfId="0" applyBorder="1" applyAlignment="1">
      <alignment horizontal="left" vertical="top" wrapText="1"/>
    </xf>
    <xf numFmtId="0" fontId="10" fillId="2" borderId="3" xfId="0" applyFont="1" applyFill="1" applyBorder="1" applyAlignment="1" applyProtection="1">
      <alignment vertical="top" wrapText="1"/>
      <protection locked="0"/>
    </xf>
    <xf numFmtId="0" fontId="10" fillId="2" borderId="4" xfId="0" applyFont="1" applyFill="1" applyBorder="1" applyAlignment="1" applyProtection="1">
      <alignment vertical="top" wrapText="1"/>
      <protection locked="0"/>
    </xf>
    <xf numFmtId="0" fontId="10" fillId="2" borderId="5" xfId="0" applyFont="1" applyFill="1" applyBorder="1" applyAlignment="1" applyProtection="1">
      <alignment vertical="top" wrapText="1"/>
      <protection locked="0"/>
    </xf>
    <xf numFmtId="0" fontId="11" fillId="2" borderId="0" xfId="0" applyFont="1" applyFill="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8" fillId="2" borderId="1" xfId="0" applyFont="1" applyFill="1" applyBorder="1" applyAlignment="1" applyProtection="1">
      <alignment horizontal="center" vertical="top" wrapText="1"/>
    </xf>
    <xf numFmtId="0" fontId="7" fillId="4" borderId="8" xfId="0" applyFont="1" applyFill="1" applyBorder="1" applyAlignment="1" applyProtection="1">
      <alignment horizontal="right" vertical="center" wrapText="1"/>
      <protection locked="0"/>
    </xf>
    <xf numFmtId="0" fontId="0" fillId="0" borderId="8" xfId="0" applyBorder="1" applyAlignment="1">
      <alignment wrapText="1"/>
    </xf>
    <xf numFmtId="0" fontId="0" fillId="0" borderId="14" xfId="0" applyBorder="1" applyAlignment="1">
      <alignment wrapText="1"/>
    </xf>
    <xf numFmtId="0" fontId="17" fillId="5" borderId="0" xfId="0" applyFont="1" applyFill="1" applyAlignment="1" applyProtection="1">
      <alignment horizontal="center" vertical="top" wrapText="1"/>
      <protection locked="0"/>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8" fillId="4" borderId="0"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0" fontId="17" fillId="0" borderId="0" xfId="0" applyFont="1" applyFill="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49" fontId="10" fillId="2" borderId="3" xfId="0" applyNumberFormat="1" applyFont="1" applyFill="1" applyBorder="1" applyAlignment="1" applyProtection="1">
      <alignment horizontal="left" vertical="top" wrapText="1"/>
      <protection locked="0"/>
    </xf>
    <xf numFmtId="49" fontId="10" fillId="2" borderId="4" xfId="0" applyNumberFormat="1" applyFont="1" applyFill="1" applyBorder="1" applyAlignment="1" applyProtection="1">
      <alignment horizontal="left" vertical="top" wrapText="1"/>
      <protection locked="0"/>
    </xf>
    <xf numFmtId="49" fontId="10" fillId="2" borderId="5" xfId="0" applyNumberFormat="1"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0" xfId="0" applyFont="1" applyFill="1" applyAlignment="1" applyProtection="1">
      <alignment vertical="top" wrapText="1"/>
      <protection locked="0"/>
    </xf>
    <xf numFmtId="0" fontId="3" fillId="4" borderId="0" xfId="0" applyFont="1" applyFill="1" applyBorder="1" applyAlignment="1" applyProtection="1">
      <alignment horizontal="left" vertical="top" wrapText="1"/>
      <protection locked="0"/>
    </xf>
    <xf numFmtId="0" fontId="12" fillId="3" borderId="0" xfId="0" applyFont="1" applyFill="1" applyAlignment="1" applyProtection="1">
      <alignment horizontal="left" vertical="center" wrapText="1"/>
      <protection locked="0"/>
    </xf>
    <xf numFmtId="0" fontId="0" fillId="0" borderId="0" xfId="0" applyAlignment="1">
      <alignment wrapText="1"/>
    </xf>
    <xf numFmtId="0" fontId="0" fillId="0" borderId="1" xfId="0" applyBorder="1" applyAlignment="1">
      <alignment horizontal="left" vertical="top" wrapText="1"/>
    </xf>
    <xf numFmtId="0" fontId="7" fillId="2" borderId="1"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cellXfs>
  <cellStyles count="3">
    <cellStyle name="Comma" xfId="1" builtinId="3"/>
    <cellStyle name="Normal" xfId="0" builtinId="0"/>
    <cellStyle name="Percent" xfId="2" builtinId="5"/>
  </cellStyles>
  <dxfs count="13">
    <dxf>
      <fill>
        <patternFill>
          <bgColor theme="0" tint="-0.14996795556505021"/>
        </patternFill>
      </fill>
    </dxf>
    <dxf>
      <fill>
        <patternFill>
          <bgColor rgb="FF95B82F"/>
        </patternFill>
      </fill>
    </dxf>
    <dxf>
      <fill>
        <patternFill>
          <bgColor rgb="FF669900"/>
        </patternFill>
      </fill>
    </dxf>
    <dxf>
      <fill>
        <patternFill>
          <bgColor rgb="FFC00000"/>
        </patternFill>
      </fill>
    </dxf>
    <dxf>
      <fill>
        <patternFill>
          <bgColor rgb="FFCC0000"/>
        </patternFill>
      </fill>
    </dxf>
    <dxf>
      <font>
        <color rgb="FFCC0000"/>
      </font>
    </dxf>
    <dxf>
      <font>
        <color rgb="FFCC0000"/>
      </font>
    </dxf>
    <dxf>
      <font>
        <color rgb="FFCC0000"/>
      </font>
    </dxf>
    <dxf>
      <font>
        <color rgb="FFCC0000"/>
      </font>
    </dxf>
    <dxf>
      <font>
        <color rgb="FFCC0000"/>
      </font>
    </dxf>
    <dxf>
      <font>
        <color rgb="FFCC0000"/>
      </font>
    </dxf>
    <dxf>
      <fill>
        <patternFill>
          <bgColor rgb="FF669900"/>
        </patternFill>
      </fill>
    </dxf>
    <dxf>
      <fill>
        <patternFill>
          <bgColor rgb="FFC00000"/>
        </patternFill>
      </fill>
    </dxf>
  </dxfs>
  <tableStyles count="0" defaultTableStyle="TableStyleMedium2" defaultPivotStyle="PivotStyleLight16"/>
  <colors>
    <mruColors>
      <color rgb="FFCC0000"/>
      <color rgb="FF669900"/>
      <color rgb="FF1665A1"/>
      <color rgb="FF008000"/>
      <color rgb="FF95B82F"/>
      <color rgb="FFE4EDC4"/>
      <color rgb="FFC4DFF6"/>
      <color rgb="FF4195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2:O96"/>
  <sheetViews>
    <sheetView workbookViewId="0">
      <selection activeCell="B21" sqref="B21:L22"/>
    </sheetView>
  </sheetViews>
  <sheetFormatPr defaultColWidth="9.109375" defaultRowHeight="13.8" x14ac:dyDescent="0.3"/>
  <cols>
    <col min="1" max="1" width="14.77734375" style="86" customWidth="1"/>
    <col min="2" max="2" width="40.109375" style="86" customWidth="1"/>
    <col min="3" max="3" width="9.109375" style="86"/>
    <col min="4" max="4" width="9.109375" style="91"/>
    <col min="5" max="11" width="9.109375" style="86"/>
    <col min="12" max="12" width="14.77734375" style="86" customWidth="1"/>
    <col min="13" max="13" width="14.77734375" style="90" customWidth="1"/>
    <col min="14" max="16384" width="9.109375" style="86"/>
  </cols>
  <sheetData>
    <row r="2" spans="1:15" ht="15.6" x14ac:dyDescent="0.3">
      <c r="A2" s="45" t="s">
        <v>79</v>
      </c>
      <c r="C2" s="45"/>
      <c r="D2" s="45"/>
      <c r="E2" s="45"/>
      <c r="F2" s="45"/>
      <c r="G2" s="45"/>
      <c r="H2" s="45"/>
      <c r="I2" s="45"/>
      <c r="J2" s="46"/>
      <c r="K2" s="46"/>
      <c r="L2" s="46"/>
      <c r="M2" s="57"/>
      <c r="N2" s="87"/>
    </row>
    <row r="3" spans="1:15" ht="15.6" x14ac:dyDescent="0.3">
      <c r="A3" s="45"/>
      <c r="C3" s="45"/>
      <c r="D3" s="45"/>
      <c r="E3" s="45"/>
      <c r="F3" s="45"/>
      <c r="G3" s="45"/>
      <c r="H3" s="45"/>
      <c r="I3" s="45"/>
      <c r="J3" s="46"/>
      <c r="K3" s="46"/>
      <c r="L3" s="46"/>
      <c r="M3" s="88"/>
      <c r="N3" s="87"/>
    </row>
    <row r="4" spans="1:15" ht="15.6" x14ac:dyDescent="0.3">
      <c r="A4" s="45" t="s">
        <v>80</v>
      </c>
      <c r="B4" s="64" t="s">
        <v>98</v>
      </c>
      <c r="C4" s="45"/>
      <c r="D4" s="45"/>
      <c r="E4" s="45"/>
      <c r="F4" s="45"/>
      <c r="G4" s="45"/>
      <c r="H4" s="45"/>
      <c r="I4" s="45"/>
      <c r="J4" s="46"/>
      <c r="K4" s="46"/>
      <c r="L4" s="46"/>
      <c r="M4" s="57"/>
      <c r="N4" s="87"/>
    </row>
    <row r="5" spans="1:15" ht="15.6" x14ac:dyDescent="0.3">
      <c r="A5" s="45" t="s">
        <v>81</v>
      </c>
      <c r="B5" s="139" t="s">
        <v>87</v>
      </c>
      <c r="C5" s="140"/>
      <c r="D5" s="140"/>
      <c r="E5" s="140"/>
      <c r="F5" s="140"/>
      <c r="G5" s="140"/>
      <c r="H5" s="140"/>
      <c r="I5" s="140"/>
      <c r="J5" s="140"/>
      <c r="K5" s="140"/>
      <c r="L5" s="140"/>
      <c r="M5" s="57"/>
      <c r="N5" s="87"/>
    </row>
    <row r="6" spans="1:15" ht="15.6" x14ac:dyDescent="0.3">
      <c r="A6" s="45"/>
      <c r="B6" s="140"/>
      <c r="C6" s="140"/>
      <c r="D6" s="140"/>
      <c r="E6" s="140"/>
      <c r="F6" s="140"/>
      <c r="G6" s="140"/>
      <c r="H6" s="140"/>
      <c r="I6" s="140"/>
      <c r="J6" s="140"/>
      <c r="K6" s="140"/>
      <c r="L6" s="140"/>
      <c r="M6" s="57"/>
      <c r="N6" s="87"/>
    </row>
    <row r="7" spans="1:15" ht="15.6" x14ac:dyDescent="0.3">
      <c r="A7" s="87"/>
      <c r="B7" s="45"/>
      <c r="C7" s="45"/>
      <c r="D7" s="45"/>
      <c r="E7" s="45"/>
      <c r="F7" s="45"/>
      <c r="G7" s="45"/>
      <c r="H7" s="45"/>
      <c r="I7" s="46"/>
      <c r="J7" s="46"/>
      <c r="K7" s="46"/>
      <c r="L7" s="89"/>
      <c r="N7" s="87"/>
    </row>
    <row r="8" spans="1:15" x14ac:dyDescent="0.3">
      <c r="C8" s="91"/>
      <c r="D8" s="137" t="s">
        <v>9</v>
      </c>
      <c r="E8" s="138"/>
      <c r="F8" s="137" t="s">
        <v>10</v>
      </c>
      <c r="G8" s="138"/>
      <c r="H8" s="137" t="s">
        <v>51</v>
      </c>
      <c r="I8" s="138"/>
      <c r="J8" s="137" t="s">
        <v>50</v>
      </c>
      <c r="K8" s="138"/>
      <c r="L8" s="135" t="s">
        <v>100</v>
      </c>
      <c r="N8" s="92"/>
      <c r="O8" s="92"/>
    </row>
    <row r="9" spans="1:15" ht="15.6" x14ac:dyDescent="0.3">
      <c r="B9" s="47"/>
      <c r="C9" s="47"/>
      <c r="D9" s="31">
        <v>0</v>
      </c>
      <c r="E9" s="31">
        <v>0</v>
      </c>
      <c r="F9" s="31">
        <v>0</v>
      </c>
      <c r="G9" s="31">
        <v>0</v>
      </c>
      <c r="H9" s="31">
        <v>0</v>
      </c>
      <c r="I9" s="31">
        <v>0</v>
      </c>
      <c r="J9" s="31">
        <v>0</v>
      </c>
      <c r="K9" s="31">
        <v>0</v>
      </c>
      <c r="L9" s="136"/>
      <c r="N9" s="48"/>
      <c r="O9" s="48"/>
    </row>
    <row r="10" spans="1:15" ht="15.6" x14ac:dyDescent="0.3">
      <c r="B10" s="81" t="s">
        <v>42</v>
      </c>
      <c r="C10" s="76" t="s">
        <v>52</v>
      </c>
      <c r="D10" s="82" t="s">
        <v>43</v>
      </c>
      <c r="E10" s="82" t="s">
        <v>44</v>
      </c>
      <c r="F10" s="82" t="s">
        <v>43</v>
      </c>
      <c r="G10" s="82" t="s">
        <v>44</v>
      </c>
      <c r="H10" s="82" t="s">
        <v>43</v>
      </c>
      <c r="I10" s="82" t="s">
        <v>44</v>
      </c>
      <c r="J10" s="82" t="s">
        <v>43</v>
      </c>
      <c r="K10" s="82" t="s">
        <v>44</v>
      </c>
      <c r="L10" s="93"/>
    </row>
    <row r="11" spans="1:15" ht="15.6" x14ac:dyDescent="0.3">
      <c r="B11" s="85" t="s">
        <v>103</v>
      </c>
      <c r="C11" s="75"/>
      <c r="D11" s="32">
        <v>0</v>
      </c>
      <c r="E11" s="32">
        <v>0</v>
      </c>
      <c r="F11" s="32">
        <v>0</v>
      </c>
      <c r="G11" s="32">
        <v>0</v>
      </c>
      <c r="H11" s="32">
        <v>0</v>
      </c>
      <c r="I11" s="32">
        <v>0</v>
      </c>
      <c r="J11" s="32">
        <v>0</v>
      </c>
      <c r="K11" s="32">
        <v>0</v>
      </c>
      <c r="L11" s="94"/>
    </row>
    <row r="12" spans="1:15" ht="15.6" x14ac:dyDescent="0.3">
      <c r="B12" s="85" t="s">
        <v>104</v>
      </c>
      <c r="C12" s="75"/>
      <c r="D12" s="32">
        <v>0</v>
      </c>
      <c r="E12" s="32">
        <v>0</v>
      </c>
      <c r="F12" s="32">
        <v>0</v>
      </c>
      <c r="G12" s="32">
        <v>0</v>
      </c>
      <c r="H12" s="32">
        <v>0</v>
      </c>
      <c r="I12" s="32">
        <v>0</v>
      </c>
      <c r="J12" s="32">
        <v>0</v>
      </c>
      <c r="K12" s="32">
        <v>0</v>
      </c>
      <c r="L12" s="94"/>
    </row>
    <row r="13" spans="1:15" ht="15.6" x14ac:dyDescent="0.3">
      <c r="A13" s="95"/>
      <c r="B13" s="85" t="s">
        <v>105</v>
      </c>
      <c r="C13" s="75"/>
      <c r="D13" s="32">
        <v>0</v>
      </c>
      <c r="E13" s="32">
        <v>0</v>
      </c>
      <c r="F13" s="32">
        <v>0</v>
      </c>
      <c r="G13" s="32">
        <v>0</v>
      </c>
      <c r="H13" s="32">
        <v>0</v>
      </c>
      <c r="I13" s="32">
        <v>0</v>
      </c>
      <c r="J13" s="32">
        <v>0</v>
      </c>
      <c r="K13" s="32">
        <v>0</v>
      </c>
      <c r="L13" s="94"/>
    </row>
    <row r="14" spans="1:15" ht="15.6" x14ac:dyDescent="0.3">
      <c r="B14" s="85" t="s">
        <v>106</v>
      </c>
      <c r="C14" s="75"/>
      <c r="D14" s="32">
        <v>0</v>
      </c>
      <c r="E14" s="32">
        <v>0</v>
      </c>
      <c r="F14" s="32">
        <v>0</v>
      </c>
      <c r="G14" s="32">
        <v>0</v>
      </c>
      <c r="H14" s="32">
        <v>0</v>
      </c>
      <c r="I14" s="32">
        <v>0</v>
      </c>
      <c r="J14" s="32">
        <v>0</v>
      </c>
      <c r="K14" s="32">
        <v>0</v>
      </c>
      <c r="L14" s="94"/>
    </row>
    <row r="15" spans="1:15" x14ac:dyDescent="0.3">
      <c r="B15" s="124" t="s">
        <v>46</v>
      </c>
      <c r="C15" s="123">
        <f>SUM(C11:C14)</f>
        <v>0</v>
      </c>
      <c r="D15" s="129">
        <f>D9*SUM(D11:D14)/2</f>
        <v>0</v>
      </c>
      <c r="E15" s="129">
        <f t="shared" ref="E15:K15" si="0">E9*SUM(E11:E14)/2</f>
        <v>0</v>
      </c>
      <c r="F15" s="129">
        <f t="shared" si="0"/>
        <v>0</v>
      </c>
      <c r="G15" s="129">
        <f t="shared" si="0"/>
        <v>0</v>
      </c>
      <c r="H15" s="129">
        <f t="shared" si="0"/>
        <v>0</v>
      </c>
      <c r="I15" s="129">
        <f t="shared" si="0"/>
        <v>0</v>
      </c>
      <c r="J15" s="129">
        <f t="shared" si="0"/>
        <v>0</v>
      </c>
      <c r="K15" s="129">
        <f t="shared" si="0"/>
        <v>0</v>
      </c>
      <c r="L15" s="96"/>
    </row>
    <row r="16" spans="1:15" x14ac:dyDescent="0.3">
      <c r="B16" s="77" t="s">
        <v>45</v>
      </c>
      <c r="C16" s="80"/>
      <c r="D16" s="142">
        <f>D15+E15</f>
        <v>0</v>
      </c>
      <c r="E16" s="142"/>
      <c r="F16" s="142">
        <f t="shared" ref="F16" si="1">F15+G15</f>
        <v>0</v>
      </c>
      <c r="G16" s="142"/>
      <c r="H16" s="142">
        <f t="shared" ref="H16" si="2">H15+I15</f>
        <v>0</v>
      </c>
      <c r="I16" s="142"/>
      <c r="J16" s="142">
        <f t="shared" ref="J16" si="3">J15+K15</f>
        <v>0</v>
      </c>
      <c r="K16" s="142"/>
      <c r="L16" s="96">
        <f>SUM(D16:K16)</f>
        <v>0</v>
      </c>
    </row>
    <row r="17" spans="1:14" ht="14.4" thickBot="1" x14ac:dyDescent="0.35">
      <c r="B17" s="95"/>
      <c r="C17" s="95"/>
      <c r="D17" s="97"/>
      <c r="E17" s="98"/>
      <c r="F17" s="98"/>
      <c r="G17" s="98"/>
      <c r="H17" s="99"/>
      <c r="I17" s="98"/>
      <c r="J17" s="98"/>
      <c r="K17" s="98"/>
      <c r="L17" s="95"/>
      <c r="M17" s="100"/>
    </row>
    <row r="18" spans="1:14" ht="15.6" x14ac:dyDescent="0.3">
      <c r="A18" s="61" t="s">
        <v>82</v>
      </c>
      <c r="B18" s="101"/>
      <c r="C18" s="59"/>
      <c r="D18" s="59"/>
      <c r="E18" s="59"/>
      <c r="F18" s="59"/>
      <c r="G18" s="59"/>
      <c r="H18" s="59"/>
      <c r="I18" s="59"/>
      <c r="J18" s="60"/>
      <c r="K18" s="60"/>
      <c r="L18" s="60"/>
      <c r="N18" s="87"/>
    </row>
    <row r="19" spans="1:14" ht="15.6" x14ac:dyDescent="0.3">
      <c r="A19" s="45"/>
      <c r="C19" s="45"/>
      <c r="D19" s="45"/>
      <c r="E19" s="45"/>
      <c r="F19" s="45"/>
      <c r="G19" s="45"/>
      <c r="H19" s="45"/>
      <c r="I19" s="45"/>
      <c r="J19" s="46"/>
      <c r="K19" s="46"/>
      <c r="L19" s="46"/>
      <c r="M19" s="57"/>
      <c r="N19" s="87"/>
    </row>
    <row r="20" spans="1:14" ht="15.6" x14ac:dyDescent="0.3">
      <c r="A20" s="45" t="s">
        <v>80</v>
      </c>
      <c r="B20" s="58" t="s">
        <v>88</v>
      </c>
      <c r="C20" s="45"/>
      <c r="D20" s="45"/>
      <c r="E20" s="45"/>
      <c r="F20" s="45"/>
      <c r="G20" s="45"/>
      <c r="H20" s="45"/>
      <c r="I20" s="45"/>
      <c r="J20" s="46"/>
      <c r="K20" s="46"/>
      <c r="L20" s="46"/>
      <c r="M20" s="57"/>
      <c r="N20" s="87"/>
    </row>
    <row r="21" spans="1:14" ht="15.6" x14ac:dyDescent="0.3">
      <c r="A21" s="45" t="s">
        <v>81</v>
      </c>
      <c r="B21" s="139" t="s">
        <v>89</v>
      </c>
      <c r="C21" s="140"/>
      <c r="D21" s="140"/>
      <c r="E21" s="140"/>
      <c r="F21" s="140"/>
      <c r="G21" s="140"/>
      <c r="H21" s="140"/>
      <c r="I21" s="140"/>
      <c r="J21" s="140"/>
      <c r="K21" s="140"/>
      <c r="L21" s="140"/>
      <c r="M21" s="57"/>
      <c r="N21" s="87"/>
    </row>
    <row r="22" spans="1:14" ht="15.6" x14ac:dyDescent="0.3">
      <c r="A22" s="45"/>
      <c r="B22" s="141"/>
      <c r="C22" s="141"/>
      <c r="D22" s="141"/>
      <c r="E22" s="141"/>
      <c r="F22" s="141"/>
      <c r="G22" s="141"/>
      <c r="H22" s="141"/>
      <c r="I22" s="141"/>
      <c r="J22" s="141"/>
      <c r="K22" s="141"/>
      <c r="L22" s="141"/>
      <c r="M22" s="57"/>
      <c r="N22" s="87"/>
    </row>
    <row r="23" spans="1:14" ht="15.6" x14ac:dyDescent="0.3">
      <c r="A23" s="45"/>
      <c r="B23" s="102"/>
      <c r="C23" s="102"/>
      <c r="D23" s="102"/>
      <c r="E23" s="102"/>
      <c r="F23" s="102"/>
      <c r="G23" s="102"/>
      <c r="H23" s="102"/>
      <c r="I23" s="102"/>
      <c r="J23" s="102"/>
      <c r="K23" s="102"/>
      <c r="L23" s="57"/>
      <c r="N23" s="87"/>
    </row>
    <row r="24" spans="1:14" ht="15.6" x14ac:dyDescent="0.3">
      <c r="B24" s="49"/>
      <c r="C24" s="49"/>
      <c r="D24" s="137" t="s">
        <v>9</v>
      </c>
      <c r="E24" s="138"/>
      <c r="F24" s="137" t="s">
        <v>10</v>
      </c>
      <c r="G24" s="138"/>
      <c r="H24" s="137" t="s">
        <v>51</v>
      </c>
      <c r="I24" s="138"/>
      <c r="J24" s="137" t="s">
        <v>50</v>
      </c>
      <c r="K24" s="138"/>
      <c r="L24" s="135" t="s">
        <v>100</v>
      </c>
    </row>
    <row r="25" spans="1:14" ht="15.6" x14ac:dyDescent="0.3">
      <c r="B25" s="50"/>
      <c r="C25" s="50"/>
      <c r="D25" s="130">
        <f>Benefit1KPI1Rating</f>
        <v>0</v>
      </c>
      <c r="E25" s="130">
        <f>Benefit1KPI2Rating</f>
        <v>0</v>
      </c>
      <c r="F25" s="130">
        <f>Benefit2KPI1Rating</f>
        <v>0</v>
      </c>
      <c r="G25" s="130">
        <f>Benefit2KPI2Rating</f>
        <v>0</v>
      </c>
      <c r="H25" s="130">
        <f>Benefit3KPI1Rating</f>
        <v>0</v>
      </c>
      <c r="I25" s="130">
        <f>Benefit3KPI2Rating</f>
        <v>0</v>
      </c>
      <c r="J25" s="130">
        <f>Benefit4KPI1Rating</f>
        <v>0</v>
      </c>
      <c r="K25" s="130">
        <f>Benefit4KPI2Rating</f>
        <v>0</v>
      </c>
      <c r="L25" s="136"/>
    </row>
    <row r="26" spans="1:14" ht="15.6" x14ac:dyDescent="0.3">
      <c r="B26" s="81" t="s">
        <v>42</v>
      </c>
      <c r="C26" s="76" t="s">
        <v>52</v>
      </c>
      <c r="D26" s="84" t="str">
        <f>Benefit1KPI1</f>
        <v>KPI 1</v>
      </c>
      <c r="E26" s="84" t="str">
        <f>Benefit1KPI2</f>
        <v>KPI 2</v>
      </c>
      <c r="F26" s="84" t="str">
        <f>Benefit2KPI1</f>
        <v>KPI 1</v>
      </c>
      <c r="G26" s="84" t="str">
        <f>Benefit2KPI2</f>
        <v>KPI 2</v>
      </c>
      <c r="H26" s="84" t="str">
        <f>Benefit3KPI1</f>
        <v>KPI 1</v>
      </c>
      <c r="I26" s="84" t="str">
        <f>Benefit3KPI2</f>
        <v>KPI 2</v>
      </c>
      <c r="J26" s="84" t="str">
        <f>Benefit4KPI1</f>
        <v>KPI 1</v>
      </c>
      <c r="K26" s="84" t="str">
        <f>Benefit4KPI2</f>
        <v>KPI 2</v>
      </c>
      <c r="L26" s="103"/>
    </row>
    <row r="27" spans="1:14" ht="15.6" x14ac:dyDescent="0.3">
      <c r="B27" s="120" t="s">
        <v>103</v>
      </c>
      <c r="C27" s="75"/>
      <c r="D27" s="32">
        <v>0</v>
      </c>
      <c r="E27" s="32">
        <v>0</v>
      </c>
      <c r="F27" s="32">
        <v>0</v>
      </c>
      <c r="G27" s="32">
        <v>0</v>
      </c>
      <c r="H27" s="32">
        <v>0</v>
      </c>
      <c r="I27" s="32">
        <v>0</v>
      </c>
      <c r="J27" s="32">
        <v>0</v>
      </c>
      <c r="K27" s="32">
        <v>0</v>
      </c>
      <c r="L27" s="104"/>
    </row>
    <row r="28" spans="1:14" ht="15.6" x14ac:dyDescent="0.3">
      <c r="B28" s="120" t="s">
        <v>104</v>
      </c>
      <c r="C28" s="75"/>
      <c r="D28" s="32">
        <v>0</v>
      </c>
      <c r="E28" s="32">
        <v>0</v>
      </c>
      <c r="F28" s="32">
        <v>0</v>
      </c>
      <c r="G28" s="32">
        <v>0</v>
      </c>
      <c r="H28" s="32">
        <v>0</v>
      </c>
      <c r="I28" s="32">
        <v>0</v>
      </c>
      <c r="J28" s="32">
        <v>0</v>
      </c>
      <c r="K28" s="32">
        <v>0</v>
      </c>
      <c r="L28" s="104"/>
    </row>
    <row r="29" spans="1:14" ht="15.6" x14ac:dyDescent="0.3">
      <c r="B29" s="120" t="s">
        <v>105</v>
      </c>
      <c r="C29" s="75"/>
      <c r="D29" s="32">
        <v>0</v>
      </c>
      <c r="E29" s="32">
        <v>0</v>
      </c>
      <c r="F29" s="32">
        <v>0</v>
      </c>
      <c r="G29" s="32">
        <v>0</v>
      </c>
      <c r="H29" s="32">
        <v>0</v>
      </c>
      <c r="I29" s="32">
        <v>0</v>
      </c>
      <c r="J29" s="32">
        <v>0</v>
      </c>
      <c r="K29" s="32">
        <v>0</v>
      </c>
      <c r="L29" s="104"/>
    </row>
    <row r="30" spans="1:14" ht="15.6" x14ac:dyDescent="0.3">
      <c r="B30" s="120" t="s">
        <v>106</v>
      </c>
      <c r="C30" s="75"/>
      <c r="D30" s="32">
        <v>0</v>
      </c>
      <c r="E30" s="32">
        <v>0</v>
      </c>
      <c r="F30" s="32">
        <v>0</v>
      </c>
      <c r="G30" s="32">
        <v>0</v>
      </c>
      <c r="H30" s="32">
        <v>0</v>
      </c>
      <c r="I30" s="32">
        <v>0</v>
      </c>
      <c r="J30" s="32">
        <v>0</v>
      </c>
      <c r="K30" s="32">
        <v>0</v>
      </c>
      <c r="L30" s="104"/>
    </row>
    <row r="31" spans="1:14" x14ac:dyDescent="0.3">
      <c r="B31" s="124" t="s">
        <v>46</v>
      </c>
      <c r="C31" s="123">
        <f>SUM(C27:C30)</f>
        <v>0</v>
      </c>
      <c r="D31" s="129">
        <f>D25*SUM(D27:D30)/2</f>
        <v>0</v>
      </c>
      <c r="E31" s="129">
        <f t="shared" ref="E31" si="4">E25*SUM(E27:E30)/2</f>
        <v>0</v>
      </c>
      <c r="F31" s="129">
        <f t="shared" ref="F31" si="5">F25*SUM(F27:F30)/2</f>
        <v>0</v>
      </c>
      <c r="G31" s="129">
        <f t="shared" ref="G31" si="6">G25*SUM(G27:G30)/2</f>
        <v>0</v>
      </c>
      <c r="H31" s="129">
        <f t="shared" ref="H31" si="7">H25*SUM(H27:H30)/2</f>
        <v>0</v>
      </c>
      <c r="I31" s="129">
        <f t="shared" ref="I31" si="8">I25*SUM(I27:I30)/2</f>
        <v>0</v>
      </c>
      <c r="J31" s="129">
        <f t="shared" ref="J31" si="9">J25*SUM(J27:J30)/2</f>
        <v>0</v>
      </c>
      <c r="K31" s="129">
        <f t="shared" ref="K31" si="10">K25*SUM(K27:K30)/2</f>
        <v>0</v>
      </c>
      <c r="L31" s="104"/>
    </row>
    <row r="32" spans="1:14" x14ac:dyDescent="0.3">
      <c r="B32" s="77" t="s">
        <v>45</v>
      </c>
      <c r="C32" s="80"/>
      <c r="D32" s="134">
        <f>D31+E31</f>
        <v>0</v>
      </c>
      <c r="E32" s="134"/>
      <c r="F32" s="134">
        <f t="shared" ref="F32" si="11">F31+G31</f>
        <v>0</v>
      </c>
      <c r="G32" s="134"/>
      <c r="H32" s="134">
        <f t="shared" ref="H32" si="12">H31+I31</f>
        <v>0</v>
      </c>
      <c r="I32" s="134"/>
      <c r="J32" s="134">
        <f t="shared" ref="J32" si="13">J31+K31</f>
        <v>0</v>
      </c>
      <c r="K32" s="134"/>
      <c r="L32" s="104">
        <f>SUM(D32:K32)</f>
        <v>0</v>
      </c>
    </row>
    <row r="33" spans="1:14" ht="14.4" thickBot="1" x14ac:dyDescent="0.35">
      <c r="E33" s="105"/>
      <c r="F33" s="105"/>
      <c r="G33" s="105"/>
      <c r="H33" s="106"/>
      <c r="I33" s="105"/>
      <c r="J33" s="105"/>
      <c r="K33" s="105"/>
      <c r="M33" s="100"/>
    </row>
    <row r="34" spans="1:14" ht="15.6" x14ac:dyDescent="0.3">
      <c r="A34" s="61" t="s">
        <v>83</v>
      </c>
      <c r="B34" s="107"/>
      <c r="C34" s="61"/>
      <c r="D34" s="61"/>
      <c r="E34" s="61"/>
      <c r="F34" s="61"/>
      <c r="G34" s="61"/>
      <c r="H34" s="61"/>
      <c r="I34" s="61"/>
      <c r="J34" s="62"/>
      <c r="K34" s="62"/>
      <c r="L34" s="62"/>
      <c r="N34" s="87"/>
    </row>
    <row r="35" spans="1:14" ht="15.6" x14ac:dyDescent="0.3">
      <c r="A35" s="45"/>
      <c r="C35" s="45"/>
      <c r="D35" s="45"/>
      <c r="E35" s="45"/>
      <c r="F35" s="45"/>
      <c r="G35" s="45"/>
      <c r="H35" s="45"/>
      <c r="I35" s="45"/>
      <c r="J35" s="46"/>
      <c r="K35" s="46"/>
      <c r="L35" s="46"/>
      <c r="M35" s="57"/>
      <c r="N35" s="87"/>
    </row>
    <row r="36" spans="1:14" ht="15.6" x14ac:dyDescent="0.3">
      <c r="A36" s="45" t="s">
        <v>80</v>
      </c>
      <c r="B36" s="58" t="s">
        <v>90</v>
      </c>
      <c r="C36" s="45"/>
      <c r="D36" s="45"/>
      <c r="E36" s="45"/>
      <c r="F36" s="45"/>
      <c r="G36" s="45"/>
      <c r="H36" s="45"/>
      <c r="I36" s="45"/>
      <c r="J36" s="46"/>
      <c r="K36" s="46"/>
      <c r="L36" s="46"/>
      <c r="M36" s="57"/>
      <c r="N36" s="87"/>
    </row>
    <row r="37" spans="1:14" ht="15.6" x14ac:dyDescent="0.3">
      <c r="A37" s="45" t="s">
        <v>81</v>
      </c>
      <c r="B37" s="139" t="s">
        <v>91</v>
      </c>
      <c r="C37" s="140"/>
      <c r="D37" s="140"/>
      <c r="E37" s="140"/>
      <c r="F37" s="140"/>
      <c r="G37" s="140"/>
      <c r="H37" s="140"/>
      <c r="I37" s="140"/>
      <c r="J37" s="140"/>
      <c r="K37" s="140"/>
      <c r="L37" s="140"/>
      <c r="M37" s="57"/>
      <c r="N37" s="87"/>
    </row>
    <row r="38" spans="1:14" ht="15.6" x14ac:dyDescent="0.3">
      <c r="A38" s="45"/>
      <c r="B38" s="141"/>
      <c r="C38" s="141"/>
      <c r="D38" s="141"/>
      <c r="E38" s="141"/>
      <c r="F38" s="141"/>
      <c r="G38" s="141"/>
      <c r="H38" s="141"/>
      <c r="I38" s="141"/>
      <c r="J38" s="141"/>
      <c r="K38" s="141"/>
      <c r="L38" s="141"/>
      <c r="M38" s="57"/>
      <c r="N38" s="87"/>
    </row>
    <row r="39" spans="1:14" x14ac:dyDescent="0.3">
      <c r="C39" s="91"/>
      <c r="D39" s="86"/>
      <c r="L39" s="103"/>
    </row>
    <row r="40" spans="1:14" x14ac:dyDescent="0.3">
      <c r="B40" s="108"/>
      <c r="C40" s="109"/>
      <c r="D40" s="137" t="s">
        <v>9</v>
      </c>
      <c r="E40" s="138"/>
      <c r="F40" s="137" t="s">
        <v>10</v>
      </c>
      <c r="G40" s="138"/>
      <c r="H40" s="137" t="s">
        <v>51</v>
      </c>
      <c r="I40" s="138"/>
      <c r="J40" s="137" t="s">
        <v>50</v>
      </c>
      <c r="K40" s="138"/>
      <c r="L40" s="135" t="s">
        <v>100</v>
      </c>
    </row>
    <row r="41" spans="1:14" ht="15.6" x14ac:dyDescent="0.3">
      <c r="B41" s="47"/>
      <c r="C41" s="47"/>
      <c r="D41" s="130">
        <f>Benefit1KPI1Rating</f>
        <v>0</v>
      </c>
      <c r="E41" s="130">
        <f>Benefit1KPI2Rating</f>
        <v>0</v>
      </c>
      <c r="F41" s="130">
        <f>Benefit2KPI1Rating</f>
        <v>0</v>
      </c>
      <c r="G41" s="130">
        <f>Benefit2KPI2Rating</f>
        <v>0</v>
      </c>
      <c r="H41" s="130">
        <f>Benefit3KPI1Rating</f>
        <v>0</v>
      </c>
      <c r="I41" s="130">
        <f>Benefit3KPI2Rating</f>
        <v>0</v>
      </c>
      <c r="J41" s="130">
        <f>Benefit4KPI1Rating</f>
        <v>0</v>
      </c>
      <c r="K41" s="130">
        <f>Benefit4KPI2Rating</f>
        <v>0</v>
      </c>
      <c r="L41" s="136"/>
    </row>
    <row r="42" spans="1:14" ht="15.6" x14ac:dyDescent="0.3">
      <c r="B42" s="43" t="s">
        <v>42</v>
      </c>
      <c r="C42" s="76" t="s">
        <v>52</v>
      </c>
      <c r="D42" s="84" t="str">
        <f>Benefit1KPI1</f>
        <v>KPI 1</v>
      </c>
      <c r="E42" s="84" t="str">
        <f>Benefit1KPI2</f>
        <v>KPI 2</v>
      </c>
      <c r="F42" s="84" t="str">
        <f>Benefit2KPI1</f>
        <v>KPI 1</v>
      </c>
      <c r="G42" s="84" t="str">
        <f>Benefit2KPI2</f>
        <v>KPI 2</v>
      </c>
      <c r="H42" s="84" t="str">
        <f>Benefit3KPI1</f>
        <v>KPI 1</v>
      </c>
      <c r="I42" s="84" t="str">
        <f>Benefit3KPI2</f>
        <v>KPI 2</v>
      </c>
      <c r="J42" s="84" t="str">
        <f>Benefit4KPI1</f>
        <v>KPI 1</v>
      </c>
      <c r="K42" s="84" t="str">
        <f>Benefit4KPI2</f>
        <v>KPI 2</v>
      </c>
      <c r="L42" s="103"/>
    </row>
    <row r="43" spans="1:14" ht="15.6" x14ac:dyDescent="0.3">
      <c r="B43" s="120" t="s">
        <v>103</v>
      </c>
      <c r="C43" s="75"/>
      <c r="D43" s="32">
        <v>0</v>
      </c>
      <c r="E43" s="32">
        <v>0</v>
      </c>
      <c r="F43" s="32">
        <v>0</v>
      </c>
      <c r="G43" s="32">
        <v>0</v>
      </c>
      <c r="H43" s="32">
        <v>0</v>
      </c>
      <c r="I43" s="32">
        <v>0</v>
      </c>
      <c r="J43" s="32">
        <v>0</v>
      </c>
      <c r="K43" s="32">
        <v>0</v>
      </c>
      <c r="L43" s="104"/>
    </row>
    <row r="44" spans="1:14" ht="15.6" x14ac:dyDescent="0.3">
      <c r="B44" s="120" t="s">
        <v>104</v>
      </c>
      <c r="C44" s="75"/>
      <c r="D44" s="32">
        <v>0</v>
      </c>
      <c r="E44" s="32">
        <v>0</v>
      </c>
      <c r="F44" s="32">
        <v>0</v>
      </c>
      <c r="G44" s="32">
        <v>0</v>
      </c>
      <c r="H44" s="32">
        <v>0</v>
      </c>
      <c r="I44" s="32">
        <v>0</v>
      </c>
      <c r="J44" s="32">
        <v>0</v>
      </c>
      <c r="K44" s="32">
        <v>0</v>
      </c>
      <c r="L44" s="104"/>
    </row>
    <row r="45" spans="1:14" ht="15.6" x14ac:dyDescent="0.3">
      <c r="B45" s="120" t="s">
        <v>105</v>
      </c>
      <c r="C45" s="75"/>
      <c r="D45" s="32">
        <v>0</v>
      </c>
      <c r="E45" s="32">
        <v>0</v>
      </c>
      <c r="F45" s="32">
        <v>0</v>
      </c>
      <c r="G45" s="32">
        <v>0</v>
      </c>
      <c r="H45" s="32">
        <v>0</v>
      </c>
      <c r="I45" s="32">
        <v>0</v>
      </c>
      <c r="J45" s="32">
        <v>0</v>
      </c>
      <c r="K45" s="32">
        <v>0</v>
      </c>
      <c r="L45" s="104"/>
    </row>
    <row r="46" spans="1:14" ht="15.6" x14ac:dyDescent="0.3">
      <c r="B46" s="120" t="s">
        <v>106</v>
      </c>
      <c r="C46" s="75"/>
      <c r="D46" s="32">
        <v>0</v>
      </c>
      <c r="E46" s="32">
        <v>0</v>
      </c>
      <c r="F46" s="32">
        <v>0</v>
      </c>
      <c r="G46" s="32">
        <v>0</v>
      </c>
      <c r="H46" s="32">
        <v>0</v>
      </c>
      <c r="I46" s="32">
        <v>0</v>
      </c>
      <c r="J46" s="32">
        <v>0</v>
      </c>
      <c r="K46" s="32">
        <v>0</v>
      </c>
      <c r="L46" s="104"/>
    </row>
    <row r="47" spans="1:14" x14ac:dyDescent="0.3">
      <c r="B47" s="124" t="s">
        <v>46</v>
      </c>
      <c r="C47" s="123">
        <f>SUM(C43:C46)</f>
        <v>0</v>
      </c>
      <c r="D47" s="129">
        <f>D41*SUM(D43:D46)/2</f>
        <v>0</v>
      </c>
      <c r="E47" s="129">
        <f t="shared" ref="E47" si="14">E41*SUM(E43:E46)/2</f>
        <v>0</v>
      </c>
      <c r="F47" s="129">
        <f t="shared" ref="F47" si="15">F41*SUM(F43:F46)/2</f>
        <v>0</v>
      </c>
      <c r="G47" s="129">
        <f t="shared" ref="G47" si="16">G41*SUM(G43:G46)/2</f>
        <v>0</v>
      </c>
      <c r="H47" s="129">
        <f t="shared" ref="H47" si="17">H41*SUM(H43:H46)/2</f>
        <v>0</v>
      </c>
      <c r="I47" s="129">
        <f t="shared" ref="I47" si="18">I41*SUM(I43:I46)/2</f>
        <v>0</v>
      </c>
      <c r="J47" s="129">
        <f t="shared" ref="J47" si="19">J41*SUM(J43:J46)/2</f>
        <v>0</v>
      </c>
      <c r="K47" s="129">
        <f t="shared" ref="K47" si="20">K41*SUM(K43:K46)/2</f>
        <v>0</v>
      </c>
      <c r="L47" s="104"/>
    </row>
    <row r="48" spans="1:14" x14ac:dyDescent="0.3">
      <c r="B48" s="77" t="s">
        <v>45</v>
      </c>
      <c r="C48" s="80"/>
      <c r="D48" s="134">
        <f>D47+E47</f>
        <v>0</v>
      </c>
      <c r="E48" s="134"/>
      <c r="F48" s="134">
        <f t="shared" ref="F48" si="21">F47+G47</f>
        <v>0</v>
      </c>
      <c r="G48" s="134"/>
      <c r="H48" s="134">
        <f t="shared" ref="H48" si="22">H47+I47</f>
        <v>0</v>
      </c>
      <c r="I48" s="134"/>
      <c r="J48" s="134">
        <f t="shared" ref="J48" si="23">J47+K47</f>
        <v>0</v>
      </c>
      <c r="K48" s="134"/>
      <c r="L48" s="104">
        <f>SUM(D48:K48)</f>
        <v>0</v>
      </c>
    </row>
    <row r="49" spans="1:14" ht="16.2" thickBot="1" x14ac:dyDescent="0.35">
      <c r="B49" s="45"/>
      <c r="C49" s="53"/>
      <c r="D49" s="54"/>
      <c r="E49" s="53"/>
      <c r="F49" s="53"/>
      <c r="G49" s="53"/>
      <c r="H49" s="53"/>
      <c r="I49" s="53"/>
      <c r="J49" s="53"/>
      <c r="K49" s="53"/>
      <c r="L49" s="53"/>
      <c r="M49" s="110"/>
    </row>
    <row r="50" spans="1:14" ht="15.6" x14ac:dyDescent="0.3">
      <c r="A50" s="61" t="s">
        <v>84</v>
      </c>
      <c r="B50" s="107"/>
      <c r="C50" s="61"/>
      <c r="D50" s="61"/>
      <c r="E50" s="61"/>
      <c r="F50" s="61"/>
      <c r="G50" s="61"/>
      <c r="H50" s="61"/>
      <c r="I50" s="61"/>
      <c r="J50" s="62"/>
      <c r="K50" s="62"/>
      <c r="L50" s="62"/>
      <c r="N50" s="87"/>
    </row>
    <row r="51" spans="1:14" ht="15.6" x14ac:dyDescent="0.3">
      <c r="A51" s="45"/>
      <c r="C51" s="45"/>
      <c r="D51" s="45"/>
      <c r="E51" s="45"/>
      <c r="F51" s="45"/>
      <c r="G51" s="45"/>
      <c r="H51" s="45"/>
      <c r="I51" s="45"/>
      <c r="J51" s="46"/>
      <c r="K51" s="46"/>
      <c r="L51" s="46"/>
      <c r="M51" s="57"/>
      <c r="N51" s="87"/>
    </row>
    <row r="52" spans="1:14" ht="15.6" x14ac:dyDescent="0.3">
      <c r="A52" s="45" t="s">
        <v>80</v>
      </c>
      <c r="B52" s="58" t="s">
        <v>92</v>
      </c>
      <c r="C52" s="45"/>
      <c r="D52" s="45"/>
      <c r="E52" s="45"/>
      <c r="F52" s="45"/>
      <c r="G52" s="45"/>
      <c r="H52" s="45"/>
      <c r="I52" s="45"/>
      <c r="J52" s="46"/>
      <c r="K52" s="46"/>
      <c r="L52" s="46"/>
      <c r="M52" s="57"/>
      <c r="N52" s="87"/>
    </row>
    <row r="53" spans="1:14" ht="15.6" x14ac:dyDescent="0.3">
      <c r="A53" s="45" t="s">
        <v>81</v>
      </c>
      <c r="B53" s="139" t="s">
        <v>93</v>
      </c>
      <c r="C53" s="140"/>
      <c r="D53" s="140"/>
      <c r="E53" s="140"/>
      <c r="F53" s="140"/>
      <c r="G53" s="140"/>
      <c r="H53" s="140"/>
      <c r="I53" s="140"/>
      <c r="J53" s="140"/>
      <c r="K53" s="140"/>
      <c r="L53" s="140"/>
      <c r="M53" s="57"/>
      <c r="N53" s="87"/>
    </row>
    <row r="54" spans="1:14" ht="15.6" x14ac:dyDescent="0.3">
      <c r="A54" s="45"/>
      <c r="B54" s="141"/>
      <c r="C54" s="141"/>
      <c r="D54" s="141"/>
      <c r="E54" s="141"/>
      <c r="F54" s="141"/>
      <c r="G54" s="141"/>
      <c r="H54" s="141"/>
      <c r="I54" s="141"/>
      <c r="J54" s="141"/>
      <c r="K54" s="141"/>
      <c r="L54" s="141"/>
      <c r="M54" s="57"/>
      <c r="N54" s="87"/>
    </row>
    <row r="55" spans="1:14" x14ac:dyDescent="0.3">
      <c r="C55" s="91"/>
      <c r="D55" s="86"/>
      <c r="L55" s="103"/>
    </row>
    <row r="56" spans="1:14" x14ac:dyDescent="0.3">
      <c r="C56" s="91"/>
      <c r="D56" s="137" t="s">
        <v>9</v>
      </c>
      <c r="E56" s="138"/>
      <c r="F56" s="137" t="s">
        <v>10</v>
      </c>
      <c r="G56" s="138"/>
      <c r="H56" s="137" t="s">
        <v>51</v>
      </c>
      <c r="I56" s="138"/>
      <c r="J56" s="137" t="s">
        <v>50</v>
      </c>
      <c r="K56" s="138"/>
      <c r="L56" s="135" t="s">
        <v>100</v>
      </c>
    </row>
    <row r="57" spans="1:14" ht="15.6" x14ac:dyDescent="0.3">
      <c r="B57" s="50"/>
      <c r="C57" s="55"/>
      <c r="D57" s="130">
        <f>Benefit1KPI1Rating</f>
        <v>0</v>
      </c>
      <c r="E57" s="130">
        <f>Benefit1KPI2Rating</f>
        <v>0</v>
      </c>
      <c r="F57" s="130">
        <f>Benefit2KPI1Rating</f>
        <v>0</v>
      </c>
      <c r="G57" s="130">
        <f>Benefit2KPI2Rating</f>
        <v>0</v>
      </c>
      <c r="H57" s="130">
        <f>Benefit3KPI1Rating</f>
        <v>0</v>
      </c>
      <c r="I57" s="130">
        <f>Benefit3KPI2Rating</f>
        <v>0</v>
      </c>
      <c r="J57" s="130">
        <f>Benefit4KPI1Rating</f>
        <v>0</v>
      </c>
      <c r="K57" s="130">
        <f>Benefit4KPI2Rating</f>
        <v>0</v>
      </c>
      <c r="L57" s="136"/>
    </row>
    <row r="58" spans="1:14" ht="15.6" x14ac:dyDescent="0.3">
      <c r="B58" s="43" t="s">
        <v>42</v>
      </c>
      <c r="C58" s="76" t="s">
        <v>52</v>
      </c>
      <c r="D58" s="84" t="str">
        <f>Benefit1KPI1</f>
        <v>KPI 1</v>
      </c>
      <c r="E58" s="84" t="str">
        <f>Benefit1KPI2</f>
        <v>KPI 2</v>
      </c>
      <c r="F58" s="84" t="str">
        <f>Benefit2KPI1</f>
        <v>KPI 1</v>
      </c>
      <c r="G58" s="84" t="str">
        <f>Benefit2KPI2</f>
        <v>KPI 2</v>
      </c>
      <c r="H58" s="84" t="str">
        <f>Benefit3KPI1</f>
        <v>KPI 1</v>
      </c>
      <c r="I58" s="84" t="str">
        <f>Benefit3KPI2</f>
        <v>KPI 2</v>
      </c>
      <c r="J58" s="84" t="str">
        <f>Benefit4KPI1</f>
        <v>KPI 1</v>
      </c>
      <c r="K58" s="84" t="str">
        <f>Benefit4KPI2</f>
        <v>KPI 2</v>
      </c>
      <c r="L58" s="103"/>
    </row>
    <row r="59" spans="1:14" ht="15.6" x14ac:dyDescent="0.3">
      <c r="B59" s="120" t="s">
        <v>103</v>
      </c>
      <c r="C59" s="75"/>
      <c r="D59" s="32">
        <v>0</v>
      </c>
      <c r="E59" s="32">
        <v>0</v>
      </c>
      <c r="F59" s="32">
        <v>0</v>
      </c>
      <c r="G59" s="32">
        <v>0</v>
      </c>
      <c r="H59" s="32">
        <v>0</v>
      </c>
      <c r="I59" s="32">
        <v>0</v>
      </c>
      <c r="J59" s="32">
        <v>0</v>
      </c>
      <c r="K59" s="32">
        <v>0</v>
      </c>
      <c r="L59" s="104"/>
    </row>
    <row r="60" spans="1:14" ht="15.6" x14ac:dyDescent="0.3">
      <c r="B60" s="120" t="s">
        <v>104</v>
      </c>
      <c r="C60" s="75"/>
      <c r="D60" s="32">
        <v>0</v>
      </c>
      <c r="E60" s="32">
        <v>0</v>
      </c>
      <c r="F60" s="32">
        <v>0</v>
      </c>
      <c r="G60" s="32">
        <v>0</v>
      </c>
      <c r="H60" s="32">
        <v>0</v>
      </c>
      <c r="I60" s="32">
        <v>0</v>
      </c>
      <c r="J60" s="32">
        <v>0</v>
      </c>
      <c r="K60" s="32">
        <v>0</v>
      </c>
      <c r="L60" s="104"/>
    </row>
    <row r="61" spans="1:14" ht="15.6" x14ac:dyDescent="0.3">
      <c r="B61" s="120" t="s">
        <v>105</v>
      </c>
      <c r="C61" s="75"/>
      <c r="D61" s="32">
        <v>0</v>
      </c>
      <c r="E61" s="32">
        <v>0</v>
      </c>
      <c r="F61" s="32">
        <v>0</v>
      </c>
      <c r="G61" s="32">
        <v>0</v>
      </c>
      <c r="H61" s="32">
        <v>0</v>
      </c>
      <c r="I61" s="32">
        <v>0</v>
      </c>
      <c r="J61" s="32">
        <v>0</v>
      </c>
      <c r="K61" s="32">
        <v>0</v>
      </c>
      <c r="L61" s="104"/>
    </row>
    <row r="62" spans="1:14" ht="15.6" x14ac:dyDescent="0.3">
      <c r="B62" s="120" t="s">
        <v>106</v>
      </c>
      <c r="C62" s="75"/>
      <c r="D62" s="32">
        <v>0</v>
      </c>
      <c r="E62" s="32">
        <v>0</v>
      </c>
      <c r="F62" s="32">
        <v>0</v>
      </c>
      <c r="G62" s="32">
        <v>0</v>
      </c>
      <c r="H62" s="32">
        <v>0</v>
      </c>
      <c r="I62" s="32">
        <v>0</v>
      </c>
      <c r="J62" s="32">
        <v>0</v>
      </c>
      <c r="K62" s="32">
        <v>0</v>
      </c>
      <c r="L62" s="104"/>
    </row>
    <row r="63" spans="1:14" x14ac:dyDescent="0.3">
      <c r="B63" s="124" t="s">
        <v>46</v>
      </c>
      <c r="C63" s="123">
        <f>SUM(C59:C62)</f>
        <v>0</v>
      </c>
      <c r="D63" s="129">
        <f>D57*SUM(D59:D62)/2</f>
        <v>0</v>
      </c>
      <c r="E63" s="129">
        <f t="shared" ref="E63" si="24">E57*SUM(E59:E62)/2</f>
        <v>0</v>
      </c>
      <c r="F63" s="129">
        <f t="shared" ref="F63" si="25">F57*SUM(F59:F62)/2</f>
        <v>0</v>
      </c>
      <c r="G63" s="129">
        <f t="shared" ref="G63" si="26">G57*SUM(G59:G62)/2</f>
        <v>0</v>
      </c>
      <c r="H63" s="129">
        <f t="shared" ref="H63" si="27">H57*SUM(H59:H62)/2</f>
        <v>0</v>
      </c>
      <c r="I63" s="129">
        <f t="shared" ref="I63" si="28">I57*SUM(I59:I62)/2</f>
        <v>0</v>
      </c>
      <c r="J63" s="129">
        <f t="shared" ref="J63" si="29">J57*SUM(J59:J62)/2</f>
        <v>0</v>
      </c>
      <c r="K63" s="129">
        <f t="shared" ref="K63" si="30">K57*SUM(K59:K62)/2</f>
        <v>0</v>
      </c>
      <c r="L63" s="104"/>
    </row>
    <row r="64" spans="1:14" x14ac:dyDescent="0.3">
      <c r="B64" s="77" t="s">
        <v>45</v>
      </c>
      <c r="C64" s="80"/>
      <c r="D64" s="134">
        <f>D63+E63</f>
        <v>0</v>
      </c>
      <c r="E64" s="134"/>
      <c r="F64" s="134">
        <f t="shared" ref="F64" si="31">F63+G63</f>
        <v>0</v>
      </c>
      <c r="G64" s="134"/>
      <c r="H64" s="134">
        <f t="shared" ref="H64" si="32">H63+I63</f>
        <v>0</v>
      </c>
      <c r="I64" s="134"/>
      <c r="J64" s="134">
        <f t="shared" ref="J64" si="33">J63+K63</f>
        <v>0</v>
      </c>
      <c r="K64" s="134"/>
      <c r="L64" s="104">
        <f>SUM(D64:K64)</f>
        <v>0</v>
      </c>
    </row>
    <row r="65" spans="1:14" ht="14.4" thickBot="1" x14ac:dyDescent="0.35">
      <c r="E65" s="105"/>
      <c r="F65" s="105"/>
      <c r="G65" s="106"/>
      <c r="H65" s="106"/>
      <c r="I65" s="105"/>
      <c r="J65" s="105"/>
      <c r="M65" s="100"/>
    </row>
    <row r="66" spans="1:14" ht="15.6" x14ac:dyDescent="0.3">
      <c r="A66" s="61" t="s">
        <v>85</v>
      </c>
      <c r="B66" s="107"/>
      <c r="C66" s="61"/>
      <c r="D66" s="61"/>
      <c r="E66" s="61"/>
      <c r="F66" s="61"/>
      <c r="G66" s="61"/>
      <c r="H66" s="61"/>
      <c r="I66" s="61"/>
      <c r="J66" s="62"/>
      <c r="K66" s="62"/>
      <c r="L66" s="62"/>
      <c r="N66" s="87"/>
    </row>
    <row r="67" spans="1:14" ht="15.6" x14ac:dyDescent="0.3">
      <c r="A67" s="45"/>
      <c r="C67" s="45"/>
      <c r="D67" s="45"/>
      <c r="E67" s="45"/>
      <c r="F67" s="45"/>
      <c r="G67" s="45"/>
      <c r="H67" s="45"/>
      <c r="I67" s="45"/>
      <c r="J67" s="46"/>
      <c r="K67" s="46"/>
      <c r="L67" s="46"/>
      <c r="M67" s="57"/>
      <c r="N67" s="87"/>
    </row>
    <row r="68" spans="1:14" ht="15.6" x14ac:dyDescent="0.3">
      <c r="A68" s="45" t="s">
        <v>80</v>
      </c>
      <c r="B68" s="58" t="s">
        <v>94</v>
      </c>
      <c r="C68" s="45"/>
      <c r="D68" s="45"/>
      <c r="E68" s="45"/>
      <c r="F68" s="45"/>
      <c r="G68" s="45"/>
      <c r="H68" s="45"/>
      <c r="I68" s="45"/>
      <c r="J68" s="46"/>
      <c r="K68" s="46"/>
      <c r="L68" s="46"/>
      <c r="M68" s="57"/>
      <c r="N68" s="87"/>
    </row>
    <row r="69" spans="1:14" ht="15.6" x14ac:dyDescent="0.3">
      <c r="A69" s="45" t="s">
        <v>81</v>
      </c>
      <c r="B69" s="139" t="s">
        <v>95</v>
      </c>
      <c r="C69" s="140"/>
      <c r="D69" s="140"/>
      <c r="E69" s="140"/>
      <c r="F69" s="140"/>
      <c r="G69" s="140"/>
      <c r="H69" s="140"/>
      <c r="I69" s="140"/>
      <c r="J69" s="140"/>
      <c r="K69" s="140"/>
      <c r="L69" s="140"/>
      <c r="M69" s="57"/>
      <c r="N69" s="87"/>
    </row>
    <row r="70" spans="1:14" ht="15.6" x14ac:dyDescent="0.3">
      <c r="A70" s="45"/>
      <c r="B70" s="141"/>
      <c r="C70" s="141"/>
      <c r="D70" s="141"/>
      <c r="E70" s="141"/>
      <c r="F70" s="141"/>
      <c r="G70" s="141"/>
      <c r="H70" s="141"/>
      <c r="I70" s="141"/>
      <c r="J70" s="141"/>
      <c r="K70" s="141"/>
      <c r="L70" s="141"/>
      <c r="M70" s="57"/>
      <c r="N70" s="87"/>
    </row>
    <row r="71" spans="1:14" x14ac:dyDescent="0.3">
      <c r="M71" s="100"/>
    </row>
    <row r="72" spans="1:14" x14ac:dyDescent="0.3">
      <c r="B72" s="111"/>
      <c r="C72" s="91"/>
      <c r="D72" s="137" t="s">
        <v>9</v>
      </c>
      <c r="E72" s="138"/>
      <c r="F72" s="137" t="s">
        <v>10</v>
      </c>
      <c r="G72" s="138"/>
      <c r="H72" s="137" t="s">
        <v>51</v>
      </c>
      <c r="I72" s="138"/>
      <c r="J72" s="137" t="s">
        <v>50</v>
      </c>
      <c r="K72" s="138"/>
      <c r="L72" s="135" t="s">
        <v>100</v>
      </c>
    </row>
    <row r="73" spans="1:14" ht="15.6" x14ac:dyDescent="0.3">
      <c r="B73" s="50"/>
      <c r="C73" s="55"/>
      <c r="D73" s="130">
        <f>Benefit1KPI1Rating</f>
        <v>0</v>
      </c>
      <c r="E73" s="130">
        <f>Benefit1KPI2Rating</f>
        <v>0</v>
      </c>
      <c r="F73" s="130">
        <f>Benefit2KPI1Rating</f>
        <v>0</v>
      </c>
      <c r="G73" s="130">
        <f>Benefit2KPI2Rating</f>
        <v>0</v>
      </c>
      <c r="H73" s="130">
        <f>Benefit3KPI1Rating</f>
        <v>0</v>
      </c>
      <c r="I73" s="130">
        <f>Benefit3KPI2Rating</f>
        <v>0</v>
      </c>
      <c r="J73" s="130">
        <f>Benefit4KPI1Rating</f>
        <v>0</v>
      </c>
      <c r="K73" s="130">
        <f>Benefit4KPI2Rating</f>
        <v>0</v>
      </c>
      <c r="L73" s="136"/>
    </row>
    <row r="74" spans="1:14" ht="15.6" x14ac:dyDescent="0.3">
      <c r="B74" s="43" t="s">
        <v>42</v>
      </c>
      <c r="C74" s="76" t="s">
        <v>52</v>
      </c>
      <c r="D74" s="84" t="str">
        <f>Benefit1KPI1</f>
        <v>KPI 1</v>
      </c>
      <c r="E74" s="84" t="str">
        <f>Benefit1KPI2</f>
        <v>KPI 2</v>
      </c>
      <c r="F74" s="84" t="str">
        <f>Benefit2KPI1</f>
        <v>KPI 1</v>
      </c>
      <c r="G74" s="84" t="str">
        <f>Benefit2KPI2</f>
        <v>KPI 2</v>
      </c>
      <c r="H74" s="84" t="str">
        <f>Benefit3KPI1</f>
        <v>KPI 1</v>
      </c>
      <c r="I74" s="84" t="str">
        <f>Benefit3KPI2</f>
        <v>KPI 2</v>
      </c>
      <c r="J74" s="84" t="str">
        <f>Benefit4KPI1</f>
        <v>KPI 1</v>
      </c>
      <c r="K74" s="84" t="str">
        <f>Benefit4KPI2</f>
        <v>KPI 2</v>
      </c>
      <c r="L74" s="103"/>
    </row>
    <row r="75" spans="1:14" ht="15.6" x14ac:dyDescent="0.3">
      <c r="B75" s="120" t="s">
        <v>103</v>
      </c>
      <c r="C75" s="75"/>
      <c r="D75" s="32">
        <v>0</v>
      </c>
      <c r="E75" s="32">
        <v>0</v>
      </c>
      <c r="F75" s="32">
        <v>0</v>
      </c>
      <c r="G75" s="32">
        <v>0</v>
      </c>
      <c r="H75" s="32">
        <v>0</v>
      </c>
      <c r="I75" s="32">
        <v>0</v>
      </c>
      <c r="J75" s="32">
        <v>0</v>
      </c>
      <c r="K75" s="32">
        <v>0</v>
      </c>
      <c r="L75" s="104"/>
    </row>
    <row r="76" spans="1:14" ht="15.6" x14ac:dyDescent="0.3">
      <c r="B76" s="120" t="s">
        <v>104</v>
      </c>
      <c r="C76" s="75"/>
      <c r="D76" s="32">
        <v>0</v>
      </c>
      <c r="E76" s="32">
        <v>0</v>
      </c>
      <c r="F76" s="32">
        <v>0</v>
      </c>
      <c r="G76" s="32">
        <v>0</v>
      </c>
      <c r="H76" s="32">
        <v>0</v>
      </c>
      <c r="I76" s="32">
        <v>0</v>
      </c>
      <c r="J76" s="32">
        <v>0</v>
      </c>
      <c r="K76" s="32">
        <v>0</v>
      </c>
      <c r="L76" s="104"/>
    </row>
    <row r="77" spans="1:14" ht="15.6" x14ac:dyDescent="0.3">
      <c r="B77" s="120" t="s">
        <v>105</v>
      </c>
      <c r="C77" s="75"/>
      <c r="D77" s="32">
        <v>0</v>
      </c>
      <c r="E77" s="32">
        <v>0</v>
      </c>
      <c r="F77" s="32">
        <v>0</v>
      </c>
      <c r="G77" s="32">
        <v>0</v>
      </c>
      <c r="H77" s="32">
        <v>0</v>
      </c>
      <c r="I77" s="32">
        <v>0</v>
      </c>
      <c r="J77" s="32">
        <v>0</v>
      </c>
      <c r="K77" s="32">
        <v>0</v>
      </c>
      <c r="L77" s="104"/>
    </row>
    <row r="78" spans="1:14" ht="15.6" x14ac:dyDescent="0.3">
      <c r="B78" s="120" t="s">
        <v>106</v>
      </c>
      <c r="C78" s="75"/>
      <c r="D78" s="32">
        <v>0</v>
      </c>
      <c r="E78" s="32">
        <v>0</v>
      </c>
      <c r="F78" s="32">
        <v>0</v>
      </c>
      <c r="G78" s="32">
        <v>0</v>
      </c>
      <c r="H78" s="32">
        <v>0</v>
      </c>
      <c r="I78" s="32">
        <v>0</v>
      </c>
      <c r="J78" s="32">
        <v>0</v>
      </c>
      <c r="K78" s="32">
        <v>0</v>
      </c>
      <c r="L78" s="104"/>
    </row>
    <row r="79" spans="1:14" x14ac:dyDescent="0.3">
      <c r="B79" s="124" t="s">
        <v>46</v>
      </c>
      <c r="C79" s="123">
        <f>SUM(C75:C78)</f>
        <v>0</v>
      </c>
      <c r="D79" s="129">
        <f>D73*SUM(D75:D78)/2</f>
        <v>0</v>
      </c>
      <c r="E79" s="129">
        <f t="shared" ref="E79" si="34">E73*SUM(E75:E78)/2</f>
        <v>0</v>
      </c>
      <c r="F79" s="129">
        <f t="shared" ref="F79" si="35">F73*SUM(F75:F78)/2</f>
        <v>0</v>
      </c>
      <c r="G79" s="129">
        <f t="shared" ref="G79" si="36">G73*SUM(G75:G78)/2</f>
        <v>0</v>
      </c>
      <c r="H79" s="129">
        <f t="shared" ref="H79" si="37">H73*SUM(H75:H78)/2</f>
        <v>0</v>
      </c>
      <c r="I79" s="129">
        <f t="shared" ref="I79" si="38">I73*SUM(I75:I78)/2</f>
        <v>0</v>
      </c>
      <c r="J79" s="129">
        <f t="shared" ref="J79" si="39">J73*SUM(J75:J78)/2</f>
        <v>0</v>
      </c>
      <c r="K79" s="129">
        <f t="shared" ref="K79" si="40">K73*SUM(K75:K78)/2</f>
        <v>0</v>
      </c>
      <c r="L79" s="104"/>
    </row>
    <row r="80" spans="1:14" x14ac:dyDescent="0.3">
      <c r="B80" s="77" t="s">
        <v>45</v>
      </c>
      <c r="C80" s="80"/>
      <c r="D80" s="134">
        <f>D79+E79</f>
        <v>0</v>
      </c>
      <c r="E80" s="134"/>
      <c r="F80" s="134">
        <f t="shared" ref="F80" si="41">F79+G79</f>
        <v>0</v>
      </c>
      <c r="G80" s="134"/>
      <c r="H80" s="134">
        <f t="shared" ref="H80" si="42">H79+I79</f>
        <v>0</v>
      </c>
      <c r="I80" s="134"/>
      <c r="J80" s="134">
        <f t="shared" ref="J80" si="43">J79+K79</f>
        <v>0</v>
      </c>
      <c r="K80" s="134"/>
      <c r="L80" s="104">
        <f>SUM(D80:K80)</f>
        <v>0</v>
      </c>
    </row>
    <row r="81" spans="1:14" ht="14.4" thickBot="1" x14ac:dyDescent="0.35">
      <c r="B81" s="111"/>
    </row>
    <row r="82" spans="1:14" ht="15.6" x14ac:dyDescent="0.3">
      <c r="A82" s="61" t="s">
        <v>86</v>
      </c>
      <c r="B82" s="107"/>
      <c r="C82" s="61"/>
      <c r="D82" s="61"/>
      <c r="E82" s="61"/>
      <c r="F82" s="61"/>
      <c r="G82" s="61"/>
      <c r="H82" s="61"/>
      <c r="I82" s="61"/>
      <c r="J82" s="62"/>
      <c r="K82" s="62"/>
      <c r="L82" s="62"/>
      <c r="N82" s="87"/>
    </row>
    <row r="83" spans="1:14" ht="15.6" x14ac:dyDescent="0.3">
      <c r="A83" s="45"/>
      <c r="C83" s="45"/>
      <c r="D83" s="45"/>
      <c r="E83" s="45"/>
      <c r="F83" s="45"/>
      <c r="G83" s="45"/>
      <c r="H83" s="45"/>
      <c r="I83" s="45"/>
      <c r="J83" s="46"/>
      <c r="K83" s="46"/>
      <c r="L83" s="46"/>
      <c r="M83" s="57"/>
      <c r="N83" s="87"/>
    </row>
    <row r="84" spans="1:14" ht="15.6" x14ac:dyDescent="0.3">
      <c r="A84" s="45" t="s">
        <v>80</v>
      </c>
      <c r="B84" s="58" t="s">
        <v>96</v>
      </c>
      <c r="C84" s="45"/>
      <c r="D84" s="45"/>
      <c r="E84" s="45"/>
      <c r="F84" s="45"/>
      <c r="G84" s="45"/>
      <c r="H84" s="45"/>
      <c r="I84" s="45"/>
      <c r="J84" s="46"/>
      <c r="K84" s="46"/>
      <c r="L84" s="46"/>
      <c r="M84" s="57"/>
      <c r="N84" s="87"/>
    </row>
    <row r="85" spans="1:14" ht="15.6" x14ac:dyDescent="0.3">
      <c r="A85" s="45" t="s">
        <v>81</v>
      </c>
      <c r="B85" s="139" t="s">
        <v>97</v>
      </c>
      <c r="C85" s="140"/>
      <c r="D85" s="140"/>
      <c r="E85" s="140"/>
      <c r="F85" s="140"/>
      <c r="G85" s="140"/>
      <c r="H85" s="140"/>
      <c r="I85" s="140"/>
      <c r="J85" s="140"/>
      <c r="K85" s="140"/>
      <c r="L85" s="140"/>
      <c r="M85" s="57"/>
      <c r="N85" s="87"/>
    </row>
    <row r="86" spans="1:14" ht="15.6" x14ac:dyDescent="0.3">
      <c r="A86" s="45"/>
      <c r="B86" s="141"/>
      <c r="C86" s="141"/>
      <c r="D86" s="141"/>
      <c r="E86" s="141"/>
      <c r="F86" s="141"/>
      <c r="G86" s="141"/>
      <c r="H86" s="141"/>
      <c r="I86" s="141"/>
      <c r="J86" s="141"/>
      <c r="K86" s="141"/>
      <c r="L86" s="141"/>
      <c r="M86" s="57"/>
      <c r="N86" s="87"/>
    </row>
    <row r="87" spans="1:14" ht="15.6" x14ac:dyDescent="0.3">
      <c r="B87" s="51"/>
      <c r="C87" s="56"/>
      <c r="D87" s="52"/>
      <c r="E87" s="56"/>
      <c r="F87" s="56"/>
      <c r="G87" s="56"/>
      <c r="H87" s="56"/>
      <c r="I87" s="56"/>
      <c r="J87" s="56"/>
      <c r="K87" s="56"/>
      <c r="L87" s="56"/>
      <c r="M87" s="110"/>
    </row>
    <row r="88" spans="1:14" x14ac:dyDescent="0.3">
      <c r="B88" s="111"/>
      <c r="C88" s="91"/>
      <c r="D88" s="137" t="s">
        <v>9</v>
      </c>
      <c r="E88" s="138"/>
      <c r="F88" s="137" t="s">
        <v>10</v>
      </c>
      <c r="G88" s="138"/>
      <c r="H88" s="137" t="s">
        <v>51</v>
      </c>
      <c r="I88" s="138"/>
      <c r="J88" s="137" t="s">
        <v>50</v>
      </c>
      <c r="K88" s="138"/>
      <c r="L88" s="135" t="s">
        <v>100</v>
      </c>
    </row>
    <row r="89" spans="1:14" ht="15.6" x14ac:dyDescent="0.3">
      <c r="B89" s="47"/>
      <c r="C89" s="47"/>
      <c r="D89" s="130">
        <f>Benefit1KPI1Rating</f>
        <v>0</v>
      </c>
      <c r="E89" s="130">
        <f>Benefit1KPI2Rating</f>
        <v>0</v>
      </c>
      <c r="F89" s="130">
        <f>Benefit2KPI1Rating</f>
        <v>0</v>
      </c>
      <c r="G89" s="130">
        <f>Benefit2KPI2Rating</f>
        <v>0</v>
      </c>
      <c r="H89" s="130">
        <f>Benefit3KPI1Rating</f>
        <v>0</v>
      </c>
      <c r="I89" s="130">
        <f>Benefit3KPI2Rating</f>
        <v>0</v>
      </c>
      <c r="J89" s="130">
        <f>Benefit4KPI1Rating</f>
        <v>0</v>
      </c>
      <c r="K89" s="130">
        <f>Benefit4KPI2Rating</f>
        <v>0</v>
      </c>
      <c r="L89" s="136"/>
    </row>
    <row r="90" spans="1:14" ht="15.6" x14ac:dyDescent="0.3">
      <c r="B90" s="43" t="s">
        <v>42</v>
      </c>
      <c r="C90" s="76" t="s">
        <v>52</v>
      </c>
      <c r="D90" s="84" t="str">
        <f>Benefit1KPI1</f>
        <v>KPI 1</v>
      </c>
      <c r="E90" s="84" t="str">
        <f>Benefit1KPI2</f>
        <v>KPI 2</v>
      </c>
      <c r="F90" s="84" t="str">
        <f>Benefit2KPI1</f>
        <v>KPI 1</v>
      </c>
      <c r="G90" s="84" t="str">
        <f>Benefit2KPI2</f>
        <v>KPI 2</v>
      </c>
      <c r="H90" s="84" t="str">
        <f>Benefit3KPI1</f>
        <v>KPI 1</v>
      </c>
      <c r="I90" s="84" t="str">
        <f>Benefit3KPI2</f>
        <v>KPI 2</v>
      </c>
      <c r="J90" s="84" t="str">
        <f>Benefit4KPI1</f>
        <v>KPI 1</v>
      </c>
      <c r="K90" s="84" t="str">
        <f>Benefit4KPI2</f>
        <v>KPI 2</v>
      </c>
      <c r="L90" s="103"/>
    </row>
    <row r="91" spans="1:14" ht="15.6" x14ac:dyDescent="0.3">
      <c r="B91" s="120" t="s">
        <v>103</v>
      </c>
      <c r="C91" s="75"/>
      <c r="D91" s="32">
        <v>0</v>
      </c>
      <c r="E91" s="32">
        <v>0</v>
      </c>
      <c r="F91" s="32">
        <v>0</v>
      </c>
      <c r="G91" s="32">
        <v>0</v>
      </c>
      <c r="H91" s="32">
        <v>0</v>
      </c>
      <c r="I91" s="32">
        <v>0</v>
      </c>
      <c r="J91" s="32">
        <v>0</v>
      </c>
      <c r="K91" s="32">
        <v>0</v>
      </c>
      <c r="L91" s="104"/>
    </row>
    <row r="92" spans="1:14" ht="15.6" x14ac:dyDescent="0.3">
      <c r="B92" s="120" t="s">
        <v>104</v>
      </c>
      <c r="C92" s="75"/>
      <c r="D92" s="32">
        <v>0</v>
      </c>
      <c r="E92" s="32">
        <v>0</v>
      </c>
      <c r="F92" s="32">
        <v>0</v>
      </c>
      <c r="G92" s="32">
        <v>0</v>
      </c>
      <c r="H92" s="32">
        <v>0</v>
      </c>
      <c r="I92" s="32">
        <v>0</v>
      </c>
      <c r="J92" s="32">
        <v>0</v>
      </c>
      <c r="K92" s="32">
        <v>0</v>
      </c>
      <c r="L92" s="104"/>
    </row>
    <row r="93" spans="1:14" ht="15.6" x14ac:dyDescent="0.3">
      <c r="B93" s="120" t="s">
        <v>105</v>
      </c>
      <c r="C93" s="75"/>
      <c r="D93" s="32">
        <v>0</v>
      </c>
      <c r="E93" s="32">
        <v>0</v>
      </c>
      <c r="F93" s="32">
        <v>0</v>
      </c>
      <c r="G93" s="32">
        <v>0</v>
      </c>
      <c r="H93" s="32">
        <v>0</v>
      </c>
      <c r="I93" s="32">
        <v>0</v>
      </c>
      <c r="J93" s="32">
        <v>0</v>
      </c>
      <c r="K93" s="32">
        <v>0</v>
      </c>
      <c r="L93" s="104"/>
    </row>
    <row r="94" spans="1:14" ht="15.6" x14ac:dyDescent="0.3">
      <c r="B94" s="120" t="s">
        <v>106</v>
      </c>
      <c r="C94" s="112"/>
      <c r="D94" s="32">
        <v>0</v>
      </c>
      <c r="E94" s="32">
        <v>0</v>
      </c>
      <c r="F94" s="32">
        <v>0</v>
      </c>
      <c r="G94" s="32">
        <v>0</v>
      </c>
      <c r="H94" s="32">
        <v>0</v>
      </c>
      <c r="I94" s="32">
        <v>0</v>
      </c>
      <c r="J94" s="32">
        <v>0</v>
      </c>
      <c r="K94" s="32">
        <v>0</v>
      </c>
      <c r="L94" s="104"/>
    </row>
    <row r="95" spans="1:14" x14ac:dyDescent="0.3">
      <c r="B95" s="124" t="s">
        <v>46</v>
      </c>
      <c r="C95" s="123">
        <f>SUM(C91:C94)</f>
        <v>0</v>
      </c>
      <c r="D95" s="129">
        <f>D89*SUM(D91:D94)/2</f>
        <v>0</v>
      </c>
      <c r="E95" s="129">
        <f t="shared" ref="E95" si="44">E89*SUM(E91:E94)/2</f>
        <v>0</v>
      </c>
      <c r="F95" s="129">
        <f t="shared" ref="F95" si="45">F89*SUM(F91:F94)/2</f>
        <v>0</v>
      </c>
      <c r="G95" s="129">
        <f t="shared" ref="G95" si="46">G89*SUM(G91:G94)/2</f>
        <v>0</v>
      </c>
      <c r="H95" s="129">
        <f t="shared" ref="H95" si="47">H89*SUM(H91:H94)/2</f>
        <v>0</v>
      </c>
      <c r="I95" s="129">
        <f t="shared" ref="I95" si="48">I89*SUM(I91:I94)/2</f>
        <v>0</v>
      </c>
      <c r="J95" s="129">
        <f t="shared" ref="J95" si="49">J89*SUM(J91:J94)/2</f>
        <v>0</v>
      </c>
      <c r="K95" s="129">
        <f t="shared" ref="K95" si="50">K89*SUM(K91:K94)/2</f>
        <v>0</v>
      </c>
      <c r="L95" s="104"/>
    </row>
    <row r="96" spans="1:14" x14ac:dyDescent="0.3">
      <c r="B96" s="77" t="s">
        <v>45</v>
      </c>
      <c r="C96" s="80"/>
      <c r="D96" s="134">
        <f>D95+E95</f>
        <v>0</v>
      </c>
      <c r="E96" s="134"/>
      <c r="F96" s="134">
        <f t="shared" ref="F96" si="51">F95+G95</f>
        <v>0</v>
      </c>
      <c r="G96" s="134"/>
      <c r="H96" s="134">
        <f t="shared" ref="H96" si="52">H95+I95</f>
        <v>0</v>
      </c>
      <c r="I96" s="134"/>
      <c r="J96" s="134">
        <f t="shared" ref="J96" si="53">J95+K95</f>
        <v>0</v>
      </c>
      <c r="K96" s="134"/>
      <c r="L96" s="104">
        <f>SUM(D96:K96)</f>
        <v>0</v>
      </c>
    </row>
  </sheetData>
  <mergeCells count="60">
    <mergeCell ref="D96:E96"/>
    <mergeCell ref="F96:G96"/>
    <mergeCell ref="H96:I96"/>
    <mergeCell ref="J96:K96"/>
    <mergeCell ref="D64:E64"/>
    <mergeCell ref="F64:G64"/>
    <mergeCell ref="H64:I64"/>
    <mergeCell ref="J64:K64"/>
    <mergeCell ref="D80:E80"/>
    <mergeCell ref="F80:G80"/>
    <mergeCell ref="H80:I80"/>
    <mergeCell ref="J80:K80"/>
    <mergeCell ref="J72:K72"/>
    <mergeCell ref="D88:E88"/>
    <mergeCell ref="F88:G88"/>
    <mergeCell ref="B37:L38"/>
    <mergeCell ref="B5:L6"/>
    <mergeCell ref="L8:L9"/>
    <mergeCell ref="L24:L25"/>
    <mergeCell ref="D16:E16"/>
    <mergeCell ref="F16:G16"/>
    <mergeCell ref="H16:I16"/>
    <mergeCell ref="J16:K16"/>
    <mergeCell ref="J8:K8"/>
    <mergeCell ref="D24:E24"/>
    <mergeCell ref="F24:G24"/>
    <mergeCell ref="H24:I24"/>
    <mergeCell ref="J24:K24"/>
    <mergeCell ref="D8:E8"/>
    <mergeCell ref="F8:G8"/>
    <mergeCell ref="H8:I8"/>
    <mergeCell ref="B21:L22"/>
    <mergeCell ref="D32:E32"/>
    <mergeCell ref="F32:G32"/>
    <mergeCell ref="H32:I32"/>
    <mergeCell ref="J32:K32"/>
    <mergeCell ref="L88:L89"/>
    <mergeCell ref="H88:I88"/>
    <mergeCell ref="J88:K88"/>
    <mergeCell ref="D72:E72"/>
    <mergeCell ref="F72:G72"/>
    <mergeCell ref="H72:I72"/>
    <mergeCell ref="B53:L54"/>
    <mergeCell ref="B69:L70"/>
    <mergeCell ref="B85:L86"/>
    <mergeCell ref="L56:L57"/>
    <mergeCell ref="L72:L73"/>
    <mergeCell ref="D56:E56"/>
    <mergeCell ref="F56:G56"/>
    <mergeCell ref="H56:I56"/>
    <mergeCell ref="J56:K56"/>
    <mergeCell ref="J48:K48"/>
    <mergeCell ref="D48:E48"/>
    <mergeCell ref="F48:G48"/>
    <mergeCell ref="H48:I48"/>
    <mergeCell ref="L40:L41"/>
    <mergeCell ref="F40:G40"/>
    <mergeCell ref="H40:I40"/>
    <mergeCell ref="J40:K40"/>
    <mergeCell ref="D40:E40"/>
  </mergeCells>
  <conditionalFormatting sqref="C47 C15 C31 C63 C79 C95">
    <cfRule type="cellIs" priority="8" stopIfTrue="1" operator="equal">
      <formula>0%</formula>
    </cfRule>
    <cfRule type="cellIs" dxfId="12" priority="9" operator="notEqual">
      <formula>100%</formula>
    </cfRule>
    <cfRule type="cellIs" dxfId="11" priority="10" operator="equal">
      <formula>100%</formula>
    </cfRule>
  </conditionalFormatting>
  <conditionalFormatting sqref="D15">
    <cfRule type="expression" dxfId="10" priority="6">
      <formula>D15&gt;D9</formula>
    </cfRule>
  </conditionalFormatting>
  <conditionalFormatting sqref="D15:K15">
    <cfRule type="expression" dxfId="9" priority="5">
      <formula>D15&gt;D9</formula>
    </cfRule>
  </conditionalFormatting>
  <conditionalFormatting sqref="D9:K9">
    <cfRule type="expression" dxfId="8" priority="4">
      <formula>D15&gt;D9</formula>
    </cfRule>
  </conditionalFormatting>
  <conditionalFormatting sqref="D89:K89 D73:K73 D57:K57 D41:K41 D25:K25">
    <cfRule type="expression" dxfId="7" priority="3">
      <formula>D31&gt;D25</formula>
    </cfRule>
  </conditionalFormatting>
  <conditionalFormatting sqref="D95 D79 D63 D47 D31">
    <cfRule type="expression" dxfId="6" priority="2">
      <formula>D31&gt;D25</formula>
    </cfRule>
  </conditionalFormatting>
  <conditionalFormatting sqref="D95:K95 D79:K79 D63:K63 D47:K47 D31:K31">
    <cfRule type="expression" dxfId="5" priority="1">
      <formula>D31&gt;D25</formula>
    </cfRule>
  </conditionalFormatting>
  <dataValidations count="1">
    <dataValidation type="whole" errorStyle="information" allowBlank="1" showInputMessage="1" showErrorMessage="1" errorTitle="Invalid weighting" error="An incorrect weighting value was entered. Valid weighting values are 0, 1 and 2." promptTitle="KPI rating" prompt="Enter a value of 0, 1 or 2 to indicate KPI weighting." sqref="D59:K62 D75:K78 D91:K94 D11:K14 D27:K30 D43:K46" xr:uid="{00000000-0002-0000-0000-000000000000}">
      <formula1>0</formula1>
      <formula2>2</formula2>
    </dataValidation>
  </dataValidations>
  <pageMargins left="0.7" right="0.7" top="0.75" bottom="0.75" header="0.3" footer="0.3"/>
  <pageSetup paperSize="9" scale="52" orientation="portrait" r:id="rId1"/>
  <headerFooter>
    <oddFooter>&amp;L&amp;1#&amp;"Calibri"&amp;11&amp;K000000Unofficial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82"/>
  <sheetViews>
    <sheetView tabSelected="1" topLeftCell="A64" zoomScaleNormal="100" workbookViewId="0">
      <selection activeCell="B79" sqref="B79:J79"/>
    </sheetView>
  </sheetViews>
  <sheetFormatPr defaultColWidth="9.109375" defaultRowHeight="13.8" x14ac:dyDescent="0.25"/>
  <cols>
    <col min="1" max="1" width="2.21875" style="2" customWidth="1"/>
    <col min="2" max="2" width="7.88671875" style="2" customWidth="1"/>
    <col min="3" max="3" width="25.77734375" style="8" customWidth="1"/>
    <col min="4" max="4" width="6.109375" style="9" bestFit="1" customWidth="1"/>
    <col min="5" max="10" width="17.88671875" style="3" customWidth="1"/>
    <col min="11" max="11" width="6" style="3" customWidth="1"/>
    <col min="12" max="12" width="15.109375" style="3" customWidth="1"/>
    <col min="13" max="13" width="12.44140625" style="3" customWidth="1"/>
    <col min="14" max="16384" width="9.109375" style="3"/>
  </cols>
  <sheetData>
    <row r="1" spans="1:10" s="78" customFormat="1" x14ac:dyDescent="0.25">
      <c r="A1" s="122"/>
      <c r="B1" s="122"/>
      <c r="C1" s="8"/>
      <c r="D1" s="9"/>
    </row>
    <row r="2" spans="1:10" s="78" customFormat="1" x14ac:dyDescent="0.25">
      <c r="A2" s="10"/>
      <c r="B2" s="10"/>
      <c r="C2" s="126"/>
      <c r="D2" s="127"/>
      <c r="E2" s="128"/>
      <c r="F2" s="128"/>
      <c r="G2" s="128"/>
      <c r="H2" s="128"/>
      <c r="I2" s="11" t="s">
        <v>112</v>
      </c>
      <c r="J2" s="12" t="s">
        <v>113</v>
      </c>
    </row>
    <row r="3" spans="1:10" s="122" customFormat="1" ht="12.75" customHeight="1" x14ac:dyDescent="0.25">
      <c r="A3" s="15"/>
      <c r="B3" s="186" t="s">
        <v>108</v>
      </c>
      <c r="C3" s="187"/>
      <c r="D3" s="187"/>
      <c r="E3" s="187"/>
      <c r="F3" s="187"/>
      <c r="G3" s="187"/>
      <c r="H3" s="187"/>
      <c r="I3" s="11" t="s">
        <v>109</v>
      </c>
      <c r="J3" s="12" t="s">
        <v>110</v>
      </c>
    </row>
    <row r="4" spans="1:10" s="122" customFormat="1" ht="12.75" customHeight="1" x14ac:dyDescent="0.25">
      <c r="A4" s="15"/>
      <c r="B4" s="187"/>
      <c r="C4" s="187"/>
      <c r="D4" s="187"/>
      <c r="E4" s="187"/>
      <c r="F4" s="187"/>
      <c r="G4" s="187"/>
      <c r="H4" s="187"/>
      <c r="I4" s="11" t="s">
        <v>111</v>
      </c>
      <c r="J4" s="12" t="s">
        <v>110</v>
      </c>
    </row>
    <row r="5" spans="1:10" s="2" customFormat="1" ht="12.75" customHeight="1" x14ac:dyDescent="0.25">
      <c r="A5" s="15"/>
      <c r="B5" s="143" t="s">
        <v>76</v>
      </c>
      <c r="C5" s="144"/>
      <c r="D5" s="144"/>
      <c r="E5" s="144"/>
      <c r="F5" s="144"/>
      <c r="G5" s="144"/>
      <c r="H5" s="144"/>
      <c r="I5" s="11" t="s">
        <v>0</v>
      </c>
      <c r="J5" s="13" t="s">
        <v>28</v>
      </c>
    </row>
    <row r="6" spans="1:10" s="2" customFormat="1" ht="12.75" customHeight="1" x14ac:dyDescent="0.25">
      <c r="A6" s="15"/>
      <c r="B6" s="144"/>
      <c r="C6" s="144"/>
      <c r="D6" s="144"/>
      <c r="E6" s="144"/>
      <c r="F6" s="144"/>
      <c r="G6" s="144"/>
      <c r="H6" s="144"/>
      <c r="I6" s="11" t="s">
        <v>1</v>
      </c>
      <c r="J6" s="12" t="s">
        <v>29</v>
      </c>
    </row>
    <row r="7" spans="1:10" s="2" customFormat="1" ht="21" x14ac:dyDescent="0.25">
      <c r="A7" s="15"/>
      <c r="B7" s="113"/>
      <c r="C7" s="113"/>
      <c r="D7" s="113"/>
      <c r="E7" s="113"/>
      <c r="F7" s="113"/>
      <c r="G7" s="16"/>
      <c r="H7" s="17"/>
      <c r="I7" s="11" t="s">
        <v>2</v>
      </c>
      <c r="J7" s="13" t="s">
        <v>30</v>
      </c>
    </row>
    <row r="8" spans="1:10" s="2" customFormat="1" x14ac:dyDescent="0.25">
      <c r="A8" s="15"/>
      <c r="B8" s="15"/>
      <c r="C8" s="14"/>
      <c r="D8" s="14"/>
      <c r="E8" s="10"/>
      <c r="F8" s="10"/>
      <c r="G8" s="10"/>
      <c r="H8" s="10"/>
      <c r="I8" s="10"/>
      <c r="J8" s="14"/>
    </row>
    <row r="9" spans="1:10" s="2" customFormat="1" ht="15.6" x14ac:dyDescent="0.25">
      <c r="A9" s="153"/>
      <c r="B9" s="153"/>
      <c r="C9" s="153"/>
      <c r="D9" s="153"/>
      <c r="E9" s="169" t="s">
        <v>56</v>
      </c>
      <c r="F9" s="169"/>
      <c r="G9" s="169"/>
      <c r="H9" s="169"/>
      <c r="I9" s="169"/>
      <c r="J9" s="169"/>
    </row>
    <row r="10" spans="1:10" s="18" customFormat="1" ht="15.6" x14ac:dyDescent="0.25">
      <c r="A10" s="154" t="s">
        <v>42</v>
      </c>
      <c r="B10" s="154"/>
      <c r="C10" s="154"/>
      <c r="D10" s="155"/>
      <c r="E10" s="1" t="s">
        <v>3</v>
      </c>
      <c r="F10" s="1" t="s">
        <v>4</v>
      </c>
      <c r="G10" s="1" t="s">
        <v>5</v>
      </c>
      <c r="H10" s="1" t="s">
        <v>6</v>
      </c>
      <c r="I10" s="1" t="s">
        <v>7</v>
      </c>
      <c r="J10" s="1" t="s">
        <v>8</v>
      </c>
    </row>
    <row r="11" spans="1:10" s="2" customFormat="1" ht="27.6" x14ac:dyDescent="0.25">
      <c r="A11" s="156"/>
      <c r="B11" s="157"/>
      <c r="C11" s="157"/>
      <c r="D11" s="158"/>
      <c r="E11" s="63" t="str">
        <f>Option1Title</f>
        <v>Business as usual / Do nothing</v>
      </c>
      <c r="F11" s="34" t="str">
        <f>Option2Title</f>
        <v>&lt;Option 2 title&gt;</v>
      </c>
      <c r="G11" s="34" t="str">
        <f>Option3Title</f>
        <v>&lt;Option 3 title&gt;</v>
      </c>
      <c r="H11" s="34" t="str">
        <f>Option4Title</f>
        <v>&lt;Option 4 title&gt;</v>
      </c>
      <c r="I11" s="34" t="str">
        <f>Option5Title</f>
        <v>&lt;Option 5 title&gt;</v>
      </c>
      <c r="J11" s="34" t="str">
        <f>Option6Title</f>
        <v>&lt;Option 6 title&gt;</v>
      </c>
    </row>
    <row r="12" spans="1:10" ht="15.6" x14ac:dyDescent="0.25">
      <c r="A12" s="160" t="s">
        <v>99</v>
      </c>
      <c r="B12" s="161"/>
      <c r="C12" s="161"/>
      <c r="D12" s="162"/>
      <c r="E12" s="83"/>
      <c r="F12" s="83"/>
      <c r="G12" s="83"/>
      <c r="H12" s="83"/>
      <c r="I12" s="83"/>
      <c r="J12" s="132"/>
    </row>
    <row r="13" spans="1:10" s="78" customFormat="1" x14ac:dyDescent="0.25">
      <c r="A13" s="156"/>
      <c r="B13" s="159"/>
      <c r="C13" s="159"/>
      <c r="D13" s="159"/>
      <c r="E13" s="63"/>
      <c r="F13" s="79"/>
      <c r="G13" s="79"/>
      <c r="H13" s="79"/>
      <c r="I13" s="79"/>
      <c r="J13" s="79"/>
    </row>
    <row r="14" spans="1:10" ht="15.75" customHeight="1" x14ac:dyDescent="0.25">
      <c r="A14" s="166" t="s">
        <v>12</v>
      </c>
      <c r="B14" s="167"/>
      <c r="C14" s="167"/>
      <c r="D14" s="168"/>
      <c r="E14" s="74">
        <f t="shared" ref="E14:J14" si="0">SUM(E12:E13)</f>
        <v>0</v>
      </c>
      <c r="F14" s="74">
        <f t="shared" si="0"/>
        <v>0</v>
      </c>
      <c r="G14" s="74">
        <f t="shared" si="0"/>
        <v>0</v>
      </c>
      <c r="H14" s="74">
        <f t="shared" si="0"/>
        <v>0</v>
      </c>
      <c r="I14" s="74">
        <f t="shared" si="0"/>
        <v>0</v>
      </c>
      <c r="J14" s="74">
        <f t="shared" si="0"/>
        <v>0</v>
      </c>
    </row>
    <row r="15" spans="1:10" x14ac:dyDescent="0.25">
      <c r="A15" s="190" t="s">
        <v>13</v>
      </c>
      <c r="B15" s="190"/>
      <c r="C15" s="190"/>
      <c r="D15" s="190"/>
      <c r="E15" s="190"/>
      <c r="F15" s="190"/>
      <c r="G15" s="190"/>
      <c r="H15" s="190"/>
      <c r="I15" s="190"/>
      <c r="J15" s="190"/>
    </row>
    <row r="16" spans="1:10" x14ac:dyDescent="0.25">
      <c r="A16" s="4">
        <v>1</v>
      </c>
      <c r="B16" s="185" t="s">
        <v>65</v>
      </c>
      <c r="C16" s="185"/>
      <c r="D16" s="185"/>
      <c r="E16" s="185"/>
      <c r="F16" s="185"/>
      <c r="G16" s="185"/>
      <c r="H16" s="185"/>
      <c r="I16" s="185"/>
      <c r="J16" s="185"/>
    </row>
    <row r="17" spans="1:10" x14ac:dyDescent="0.25">
      <c r="A17" s="4">
        <v>2</v>
      </c>
      <c r="B17" s="185" t="s">
        <v>66</v>
      </c>
      <c r="C17" s="185"/>
      <c r="D17" s="185"/>
      <c r="E17" s="185"/>
      <c r="F17" s="185"/>
      <c r="G17" s="185"/>
      <c r="H17" s="185"/>
      <c r="I17" s="185"/>
      <c r="J17" s="185"/>
    </row>
    <row r="18" spans="1:10" x14ac:dyDescent="0.25">
      <c r="A18" s="4">
        <v>3</v>
      </c>
      <c r="B18" s="185" t="s">
        <v>57</v>
      </c>
      <c r="C18" s="185"/>
      <c r="D18" s="185"/>
      <c r="E18" s="185"/>
      <c r="F18" s="185"/>
      <c r="G18" s="185"/>
      <c r="H18" s="185"/>
      <c r="I18" s="185"/>
      <c r="J18" s="185"/>
    </row>
    <row r="19" spans="1:10" ht="25.5" customHeight="1" x14ac:dyDescent="0.25">
      <c r="A19" s="4">
        <v>4</v>
      </c>
      <c r="B19" s="185" t="s">
        <v>101</v>
      </c>
      <c r="C19" s="185"/>
      <c r="D19" s="185"/>
      <c r="E19" s="185"/>
      <c r="F19" s="185"/>
      <c r="G19" s="185"/>
      <c r="H19" s="185"/>
      <c r="I19" s="185"/>
      <c r="J19" s="185"/>
    </row>
    <row r="20" spans="1:10" x14ac:dyDescent="0.25">
      <c r="A20" s="4">
        <v>5</v>
      </c>
      <c r="B20" s="185" t="s">
        <v>67</v>
      </c>
      <c r="C20" s="185"/>
      <c r="D20" s="185"/>
      <c r="E20" s="185"/>
      <c r="F20" s="185"/>
      <c r="G20" s="185"/>
      <c r="H20" s="185"/>
      <c r="I20" s="185"/>
      <c r="J20" s="185"/>
    </row>
    <row r="21" spans="1:10" s="67" customFormat="1" x14ac:dyDescent="0.25">
      <c r="A21" s="65"/>
      <c r="B21" s="66"/>
      <c r="C21" s="66"/>
      <c r="D21" s="66"/>
      <c r="E21" s="66"/>
      <c r="F21" s="66"/>
      <c r="G21" s="66"/>
      <c r="H21" s="66"/>
      <c r="I21" s="66"/>
      <c r="J21" s="66"/>
    </row>
    <row r="22" spans="1:10" s="2" customFormat="1" ht="15.6" x14ac:dyDescent="0.25">
      <c r="A22" s="153"/>
      <c r="B22" s="153"/>
      <c r="C22" s="153"/>
      <c r="D22" s="153"/>
      <c r="E22" s="169" t="s">
        <v>56</v>
      </c>
      <c r="F22" s="169"/>
      <c r="G22" s="169"/>
      <c r="H22" s="169"/>
      <c r="I22" s="169"/>
      <c r="J22" s="169"/>
    </row>
    <row r="23" spans="1:10" s="18" customFormat="1" ht="15.6" x14ac:dyDescent="0.25">
      <c r="A23" s="164" t="s">
        <v>20</v>
      </c>
      <c r="B23" s="164"/>
      <c r="C23" s="164"/>
      <c r="D23" s="164"/>
      <c r="E23" s="19" t="s">
        <v>3</v>
      </c>
      <c r="F23" s="19" t="s">
        <v>4</v>
      </c>
      <c r="G23" s="19" t="s">
        <v>5</v>
      </c>
      <c r="H23" s="19" t="s">
        <v>6</v>
      </c>
      <c r="I23" s="19" t="s">
        <v>7</v>
      </c>
      <c r="J23" s="19" t="s">
        <v>8</v>
      </c>
    </row>
    <row r="24" spans="1:10" s="2" customFormat="1" x14ac:dyDescent="0.25">
      <c r="A24" s="163"/>
      <c r="B24" s="163"/>
      <c r="C24" s="163"/>
      <c r="D24" s="163"/>
      <c r="E24" s="165" t="str">
        <f t="shared" ref="E24:J24" si="1">E11</f>
        <v>Business as usual / Do nothing</v>
      </c>
      <c r="F24" s="165" t="str">
        <f t="shared" si="1"/>
        <v>&lt;Option 2 title&gt;</v>
      </c>
      <c r="G24" s="165" t="str">
        <f t="shared" si="1"/>
        <v>&lt;Option 3 title&gt;</v>
      </c>
      <c r="H24" s="165" t="str">
        <f t="shared" si="1"/>
        <v>&lt;Option 4 title&gt;</v>
      </c>
      <c r="I24" s="165" t="str">
        <f t="shared" si="1"/>
        <v>&lt;Option 5 title&gt;</v>
      </c>
      <c r="J24" s="165" t="str">
        <f t="shared" si="1"/>
        <v>&lt;Option 6 title&gt;</v>
      </c>
    </row>
    <row r="25" spans="1:10" s="5" customFormat="1" ht="15.6" x14ac:dyDescent="0.25">
      <c r="A25" s="164"/>
      <c r="B25" s="164"/>
      <c r="C25" s="164"/>
      <c r="D25" s="164"/>
      <c r="E25" s="165"/>
      <c r="F25" s="165"/>
      <c r="G25" s="165"/>
      <c r="H25" s="165"/>
      <c r="I25" s="165"/>
      <c r="J25" s="165"/>
    </row>
    <row r="26" spans="1:10" s="18" customFormat="1" ht="15.6" x14ac:dyDescent="0.25">
      <c r="A26" s="154" t="s">
        <v>14</v>
      </c>
      <c r="B26" s="154"/>
      <c r="C26" s="154"/>
      <c r="D26" s="155"/>
      <c r="E26" s="35">
        <f>Option1WeightedBenefit</f>
        <v>0</v>
      </c>
      <c r="F26" s="35">
        <f>Option2WeightedBenefit</f>
        <v>0</v>
      </c>
      <c r="G26" s="35">
        <f>Option3WeightedBenefit</f>
        <v>0</v>
      </c>
      <c r="H26" s="35">
        <f>Option4WeightedBenefit</f>
        <v>0</v>
      </c>
      <c r="I26" s="35">
        <f>Option5WeightedBenefit</f>
        <v>0</v>
      </c>
      <c r="J26" s="35">
        <f>Option6WeightedBenefit</f>
        <v>0</v>
      </c>
    </row>
    <row r="27" spans="1:10" x14ac:dyDescent="0.25">
      <c r="A27" s="170" t="s">
        <v>9</v>
      </c>
      <c r="B27" s="171"/>
      <c r="C27" s="26" t="s">
        <v>22</v>
      </c>
      <c r="D27" s="20"/>
      <c r="E27" s="36">
        <f>Option1Benefit1</f>
        <v>0</v>
      </c>
      <c r="F27" s="36">
        <f>Option2Benefit1</f>
        <v>0</v>
      </c>
      <c r="G27" s="36">
        <f>Option3Benefit1</f>
        <v>0</v>
      </c>
      <c r="H27" s="36">
        <f>Option4Benefit1</f>
        <v>0</v>
      </c>
      <c r="I27" s="36">
        <f>Option5Benefit1</f>
        <v>0</v>
      </c>
      <c r="J27" s="36">
        <f>Option6Benefit1</f>
        <v>0</v>
      </c>
    </row>
    <row r="28" spans="1:10" x14ac:dyDescent="0.25">
      <c r="A28" s="170" t="s">
        <v>10</v>
      </c>
      <c r="B28" s="171"/>
      <c r="C28" s="26" t="s">
        <v>22</v>
      </c>
      <c r="D28" s="20"/>
      <c r="E28" s="36">
        <f>Option1Benefit2</f>
        <v>0</v>
      </c>
      <c r="F28" s="36">
        <f>Option2Benefit2</f>
        <v>0</v>
      </c>
      <c r="G28" s="36">
        <f>Option3Benefit2</f>
        <v>0</v>
      </c>
      <c r="H28" s="36">
        <f>Option4Benefit2</f>
        <v>0</v>
      </c>
      <c r="I28" s="36">
        <f>Option5Benefit2</f>
        <v>0</v>
      </c>
      <c r="J28" s="36">
        <f>Option6Benefit2</f>
        <v>0</v>
      </c>
    </row>
    <row r="29" spans="1:10" x14ac:dyDescent="0.25">
      <c r="A29" s="170" t="s">
        <v>11</v>
      </c>
      <c r="B29" s="171"/>
      <c r="C29" s="28" t="s">
        <v>22</v>
      </c>
      <c r="D29" s="20"/>
      <c r="E29" s="36">
        <f>Option1Benefit3</f>
        <v>0</v>
      </c>
      <c r="F29" s="36">
        <f>Option2Benefit3</f>
        <v>0</v>
      </c>
      <c r="G29" s="36">
        <f>Option3Benefit3</f>
        <v>0</v>
      </c>
      <c r="H29" s="36">
        <f>Option4Benefit3</f>
        <v>0</v>
      </c>
      <c r="I29" s="36">
        <f>Option5Benefit3</f>
        <v>0</v>
      </c>
      <c r="J29" s="36">
        <f>Option6Benefit3</f>
        <v>0</v>
      </c>
    </row>
    <row r="30" spans="1:10" x14ac:dyDescent="0.25">
      <c r="A30" s="170" t="s">
        <v>41</v>
      </c>
      <c r="B30" s="171"/>
      <c r="C30" s="26" t="s">
        <v>22</v>
      </c>
      <c r="D30" s="20"/>
      <c r="E30" s="36">
        <f>Option1Benefit4</f>
        <v>0</v>
      </c>
      <c r="F30" s="36">
        <f>Option2Benefit4</f>
        <v>0</v>
      </c>
      <c r="G30" s="36">
        <f>Option3Benefit4</f>
        <v>0</v>
      </c>
      <c r="H30" s="36">
        <f>Option4Benefit4</f>
        <v>0</v>
      </c>
      <c r="I30" s="36">
        <f>Option5Benefit4</f>
        <v>0</v>
      </c>
      <c r="J30" s="36">
        <f>Option6Benefit4</f>
        <v>0</v>
      </c>
    </row>
    <row r="31" spans="1:10" ht="14.25" customHeight="1" x14ac:dyDescent="0.25">
      <c r="A31" s="189"/>
      <c r="B31" s="188"/>
      <c r="C31" s="121"/>
      <c r="D31" s="20"/>
      <c r="E31" s="36"/>
      <c r="F31" s="36"/>
      <c r="G31" s="36"/>
      <c r="H31" s="36"/>
      <c r="I31" s="36"/>
      <c r="J31" s="36"/>
    </row>
    <row r="32" spans="1:10" s="21" customFormat="1" ht="15.6" x14ac:dyDescent="0.25">
      <c r="A32" s="164" t="s">
        <v>60</v>
      </c>
      <c r="B32" s="164"/>
      <c r="C32" s="164"/>
      <c r="D32" s="164"/>
      <c r="E32" s="164"/>
      <c r="F32" s="164"/>
      <c r="G32" s="164"/>
      <c r="H32" s="164"/>
      <c r="I32" s="164"/>
      <c r="J32" s="164"/>
    </row>
    <row r="33" spans="1:11" s="2" customFormat="1" ht="27.6" x14ac:dyDescent="0.25">
      <c r="A33" s="147" t="s">
        <v>61</v>
      </c>
      <c r="B33" s="147"/>
      <c r="C33" s="147"/>
      <c r="D33" s="147"/>
      <c r="E33" s="23" t="s">
        <v>62</v>
      </c>
      <c r="F33" s="23" t="s">
        <v>62</v>
      </c>
      <c r="G33" s="23" t="s">
        <v>62</v>
      </c>
      <c r="H33" s="23" t="s">
        <v>62</v>
      </c>
      <c r="I33" s="23" t="s">
        <v>62</v>
      </c>
      <c r="J33" s="23" t="s">
        <v>62</v>
      </c>
    </row>
    <row r="34" spans="1:11" s="37" customFormat="1" ht="27.6" x14ac:dyDescent="0.25">
      <c r="A34" s="173" t="s">
        <v>23</v>
      </c>
      <c r="B34" s="174"/>
      <c r="C34" s="174"/>
      <c r="D34" s="175"/>
      <c r="E34" s="23" t="s">
        <v>62</v>
      </c>
      <c r="F34" s="23" t="s">
        <v>62</v>
      </c>
      <c r="G34" s="23" t="s">
        <v>62</v>
      </c>
      <c r="H34" s="23" t="s">
        <v>62</v>
      </c>
      <c r="I34" s="23" t="s">
        <v>62</v>
      </c>
      <c r="J34" s="23" t="s">
        <v>62</v>
      </c>
    </row>
    <row r="35" spans="1:11" s="37" customFormat="1" ht="27.6" x14ac:dyDescent="0.25">
      <c r="A35" s="173" t="s">
        <v>54</v>
      </c>
      <c r="B35" s="174"/>
      <c r="C35" s="174"/>
      <c r="D35" s="175"/>
      <c r="E35" s="23" t="s">
        <v>62</v>
      </c>
      <c r="F35" s="23" t="s">
        <v>62</v>
      </c>
      <c r="G35" s="23" t="s">
        <v>62</v>
      </c>
      <c r="H35" s="23" t="s">
        <v>62</v>
      </c>
      <c r="I35" s="23" t="s">
        <v>62</v>
      </c>
      <c r="J35" s="23" t="s">
        <v>62</v>
      </c>
    </row>
    <row r="36" spans="1:11" s="2" customFormat="1" ht="27.6" x14ac:dyDescent="0.25">
      <c r="A36" s="147" t="s">
        <v>55</v>
      </c>
      <c r="B36" s="147"/>
      <c r="C36" s="147"/>
      <c r="D36" s="147"/>
      <c r="E36" s="23" t="s">
        <v>62</v>
      </c>
      <c r="F36" s="23" t="s">
        <v>62</v>
      </c>
      <c r="G36" s="23" t="s">
        <v>62</v>
      </c>
      <c r="H36" s="23" t="s">
        <v>62</v>
      </c>
      <c r="I36" s="23" t="s">
        <v>62</v>
      </c>
      <c r="J36" s="23" t="s">
        <v>62</v>
      </c>
    </row>
    <row r="37" spans="1:11" s="44" customFormat="1" x14ac:dyDescent="0.25">
      <c r="A37" s="147"/>
      <c r="B37" s="188"/>
      <c r="C37" s="188"/>
      <c r="D37" s="188"/>
      <c r="E37" s="23"/>
      <c r="F37" s="23"/>
      <c r="G37" s="23"/>
      <c r="H37" s="23"/>
      <c r="I37" s="23"/>
      <c r="J37" s="23"/>
    </row>
    <row r="38" spans="1:11" s="38" customFormat="1" ht="15.6" x14ac:dyDescent="0.25">
      <c r="A38" s="164" t="s">
        <v>115</v>
      </c>
      <c r="B38" s="164"/>
      <c r="C38" s="164"/>
      <c r="D38" s="164"/>
      <c r="E38" s="164"/>
      <c r="F38" s="164"/>
      <c r="G38" s="164"/>
      <c r="H38" s="164"/>
      <c r="I38" s="164"/>
      <c r="J38" s="164"/>
    </row>
    <row r="39" spans="1:11" s="38" customFormat="1" ht="41.4" x14ac:dyDescent="0.25">
      <c r="A39" s="147" t="s">
        <v>116</v>
      </c>
      <c r="B39" s="147"/>
      <c r="C39" s="147"/>
      <c r="D39" s="147"/>
      <c r="E39" s="23" t="s">
        <v>63</v>
      </c>
      <c r="F39" s="23" t="s">
        <v>63</v>
      </c>
      <c r="G39" s="23" t="s">
        <v>63</v>
      </c>
      <c r="H39" s="23" t="s">
        <v>63</v>
      </c>
      <c r="I39" s="23" t="s">
        <v>63</v>
      </c>
      <c r="J39" s="23" t="s">
        <v>63</v>
      </c>
    </row>
    <row r="40" spans="1:11" s="38" customFormat="1" ht="41.4" x14ac:dyDescent="0.25">
      <c r="A40" s="173" t="s">
        <v>117</v>
      </c>
      <c r="B40" s="174"/>
      <c r="C40" s="174"/>
      <c r="D40" s="175"/>
      <c r="E40" s="23" t="s">
        <v>63</v>
      </c>
      <c r="F40" s="23" t="s">
        <v>63</v>
      </c>
      <c r="G40" s="23" t="s">
        <v>63</v>
      </c>
      <c r="H40" s="23" t="s">
        <v>63</v>
      </c>
      <c r="I40" s="23" t="s">
        <v>63</v>
      </c>
      <c r="J40" s="23" t="s">
        <v>63</v>
      </c>
    </row>
    <row r="41" spans="1:11" s="44" customFormat="1" x14ac:dyDescent="0.25">
      <c r="A41" s="147"/>
      <c r="B41" s="188"/>
      <c r="C41" s="188"/>
      <c r="D41" s="188"/>
      <c r="E41" s="23"/>
      <c r="F41" s="23"/>
      <c r="G41" s="23"/>
      <c r="H41" s="23"/>
      <c r="I41" s="23"/>
      <c r="J41" s="23"/>
    </row>
    <row r="42" spans="1:11" ht="15.6" x14ac:dyDescent="0.25">
      <c r="A42" s="164" t="s">
        <v>47</v>
      </c>
      <c r="B42" s="164"/>
      <c r="C42" s="164"/>
      <c r="D42" s="164"/>
      <c r="E42" s="164"/>
      <c r="F42" s="164"/>
      <c r="G42" s="164"/>
      <c r="H42" s="164"/>
      <c r="I42" s="164"/>
      <c r="J42" s="164"/>
    </row>
    <row r="43" spans="1:11" s="2" customFormat="1" ht="27.6" x14ac:dyDescent="0.25">
      <c r="A43" s="176" t="s">
        <v>58</v>
      </c>
      <c r="B43" s="176"/>
      <c r="C43" s="176"/>
      <c r="D43" s="176"/>
      <c r="E43" s="23" t="s">
        <v>64</v>
      </c>
      <c r="F43" s="23" t="s">
        <v>64</v>
      </c>
      <c r="G43" s="23" t="s">
        <v>64</v>
      </c>
      <c r="H43" s="23" t="s">
        <v>64</v>
      </c>
      <c r="I43" s="23" t="s">
        <v>64</v>
      </c>
      <c r="J43" s="23" t="s">
        <v>64</v>
      </c>
    </row>
    <row r="44" spans="1:11" s="2" customFormat="1" ht="27.6" x14ac:dyDescent="0.25">
      <c r="A44" s="176" t="s">
        <v>59</v>
      </c>
      <c r="B44" s="176"/>
      <c r="C44" s="176"/>
      <c r="D44" s="176"/>
      <c r="E44" s="23" t="s">
        <v>64</v>
      </c>
      <c r="F44" s="23" t="s">
        <v>64</v>
      </c>
      <c r="G44" s="23" t="s">
        <v>64</v>
      </c>
      <c r="H44" s="23" t="s">
        <v>64</v>
      </c>
      <c r="I44" s="23" t="s">
        <v>64</v>
      </c>
      <c r="J44" s="23" t="s">
        <v>64</v>
      </c>
    </row>
    <row r="45" spans="1:11" s="68" customFormat="1" x14ac:dyDescent="0.25">
      <c r="A45" s="147"/>
      <c r="B45" s="188"/>
      <c r="C45" s="188"/>
      <c r="D45" s="188"/>
      <c r="E45" s="23"/>
      <c r="F45" s="23"/>
      <c r="G45" s="23"/>
      <c r="H45" s="23"/>
      <c r="I45" s="23"/>
      <c r="J45" s="23"/>
    </row>
    <row r="46" spans="1:11" s="30" customFormat="1" ht="36.75" customHeight="1" x14ac:dyDescent="0.25">
      <c r="A46" s="178" t="s">
        <v>78</v>
      </c>
      <c r="B46" s="178"/>
      <c r="C46" s="178"/>
      <c r="D46" s="178"/>
      <c r="E46" s="125" t="s">
        <v>107</v>
      </c>
      <c r="F46" s="125" t="s">
        <v>77</v>
      </c>
      <c r="G46" s="125" t="s">
        <v>77</v>
      </c>
      <c r="H46" s="125" t="s">
        <v>77</v>
      </c>
      <c r="I46" s="125" t="s">
        <v>77</v>
      </c>
      <c r="J46" s="125" t="s">
        <v>77</v>
      </c>
    </row>
    <row r="47" spans="1:11" s="69" customFormat="1" ht="12" customHeight="1" x14ac:dyDescent="0.25">
      <c r="A47" s="39"/>
      <c r="B47" s="40"/>
      <c r="C47" s="40"/>
      <c r="D47" s="40"/>
      <c r="E47" s="41"/>
      <c r="F47" s="41"/>
      <c r="G47" s="41"/>
      <c r="H47" s="41"/>
      <c r="I47" s="41"/>
      <c r="J47" s="42"/>
    </row>
    <row r="48" spans="1:11" s="119" customFormat="1" ht="20.100000000000001" customHeight="1" x14ac:dyDescent="0.3">
      <c r="A48" s="148" t="s">
        <v>21</v>
      </c>
      <c r="B48" s="149"/>
      <c r="C48" s="149"/>
      <c r="D48" s="149"/>
      <c r="E48" s="117"/>
      <c r="F48" s="117"/>
      <c r="G48" s="117"/>
      <c r="H48" s="117"/>
      <c r="I48" s="117"/>
      <c r="J48" s="117"/>
      <c r="K48" s="118"/>
    </row>
    <row r="49" spans="1:10" x14ac:dyDescent="0.25">
      <c r="A49" s="176" t="s">
        <v>74</v>
      </c>
      <c r="B49" s="176"/>
      <c r="C49" s="176"/>
      <c r="D49" s="176"/>
      <c r="E49" s="22" t="s">
        <v>24</v>
      </c>
      <c r="F49" s="22" t="s">
        <v>24</v>
      </c>
      <c r="G49" s="22" t="s">
        <v>24</v>
      </c>
      <c r="H49" s="22" t="s">
        <v>24</v>
      </c>
      <c r="I49" s="22" t="s">
        <v>24</v>
      </c>
      <c r="J49" s="22" t="s">
        <v>24</v>
      </c>
    </row>
    <row r="50" spans="1:10" x14ac:dyDescent="0.25">
      <c r="A50" s="176" t="s">
        <v>75</v>
      </c>
      <c r="B50" s="176"/>
      <c r="C50" s="176"/>
      <c r="D50" s="176"/>
      <c r="E50" s="22" t="s">
        <v>25</v>
      </c>
      <c r="F50" s="22" t="s">
        <v>25</v>
      </c>
      <c r="G50" s="22" t="s">
        <v>25</v>
      </c>
      <c r="H50" s="22" t="s">
        <v>25</v>
      </c>
      <c r="I50" s="22" t="s">
        <v>25</v>
      </c>
      <c r="J50" s="22" t="s">
        <v>25</v>
      </c>
    </row>
    <row r="51" spans="1:10" s="115" customFormat="1" ht="20.100000000000001" customHeight="1" x14ac:dyDescent="0.3">
      <c r="A51" s="148" t="s">
        <v>27</v>
      </c>
      <c r="B51" s="150"/>
      <c r="C51" s="150"/>
      <c r="D51" s="150"/>
      <c r="E51" s="116"/>
      <c r="F51" s="116"/>
      <c r="G51" s="116"/>
      <c r="H51" s="116"/>
      <c r="I51" s="116"/>
      <c r="J51" s="116"/>
    </row>
    <row r="52" spans="1:10" s="30" customFormat="1" x14ac:dyDescent="0.25">
      <c r="A52" s="176" t="s">
        <v>15</v>
      </c>
      <c r="B52" s="176"/>
      <c r="C52" s="176"/>
      <c r="D52" s="176"/>
      <c r="E52" s="22" t="s">
        <v>26</v>
      </c>
      <c r="F52" s="22" t="s">
        <v>26</v>
      </c>
      <c r="G52" s="22" t="s">
        <v>26</v>
      </c>
      <c r="H52" s="22" t="s">
        <v>26</v>
      </c>
      <c r="I52" s="22" t="s">
        <v>26</v>
      </c>
      <c r="J52" s="22" t="s">
        <v>26</v>
      </c>
    </row>
    <row r="53" spans="1:10" s="115" customFormat="1" ht="20.100000000000001" customHeight="1" x14ac:dyDescent="0.3">
      <c r="A53" s="148" t="s">
        <v>16</v>
      </c>
      <c r="B53" s="150"/>
      <c r="C53" s="150"/>
      <c r="D53" s="150"/>
      <c r="E53" s="114"/>
      <c r="F53" s="114"/>
      <c r="G53" s="114"/>
      <c r="H53" s="114"/>
      <c r="I53" s="114"/>
      <c r="J53" s="114"/>
    </row>
    <row r="54" spans="1:10" ht="15.6" x14ac:dyDescent="0.25">
      <c r="A54" s="180" t="s">
        <v>102</v>
      </c>
      <c r="B54" s="181"/>
      <c r="C54" s="181"/>
      <c r="D54" s="182"/>
      <c r="E54" s="24"/>
      <c r="F54" s="24">
        <v>1</v>
      </c>
      <c r="G54" s="24">
        <v>2</v>
      </c>
      <c r="H54" s="24"/>
      <c r="I54" s="24">
        <v>3</v>
      </c>
      <c r="J54" s="24"/>
    </row>
    <row r="55" spans="1:10" ht="15.6" x14ac:dyDescent="0.25">
      <c r="A55" s="6"/>
      <c r="B55" s="7"/>
      <c r="C55" s="7"/>
      <c r="D55" s="7"/>
      <c r="E55" s="25"/>
      <c r="F55" s="25"/>
      <c r="G55" s="25"/>
      <c r="H55" s="25"/>
      <c r="I55" s="25"/>
      <c r="J55" s="25"/>
    </row>
    <row r="56" spans="1:10" ht="15.6" x14ac:dyDescent="0.25">
      <c r="A56" s="6"/>
      <c r="B56" s="7"/>
      <c r="C56" s="7"/>
      <c r="D56" s="7"/>
      <c r="E56" s="25"/>
      <c r="F56" s="25"/>
      <c r="G56" s="25"/>
      <c r="H56" s="25"/>
      <c r="I56" s="25"/>
      <c r="J56" s="25"/>
    </row>
    <row r="57" spans="1:10" ht="15.75" customHeight="1" x14ac:dyDescent="0.25">
      <c r="A57" s="151" t="s">
        <v>19</v>
      </c>
      <c r="B57" s="152"/>
      <c r="C57" s="152"/>
      <c r="D57" s="71"/>
      <c r="E57" s="145"/>
      <c r="F57" s="145"/>
      <c r="G57" s="145"/>
      <c r="H57" s="145"/>
      <c r="I57" s="145"/>
      <c r="J57" s="145"/>
    </row>
    <row r="58" spans="1:10" x14ac:dyDescent="0.25">
      <c r="A58" s="72"/>
      <c r="B58" s="72"/>
      <c r="C58" s="72"/>
      <c r="D58" s="73"/>
      <c r="E58" s="146"/>
      <c r="F58" s="146"/>
      <c r="G58" s="146"/>
      <c r="H58" s="146"/>
      <c r="I58" s="146"/>
      <c r="J58" s="146"/>
    </row>
    <row r="59" spans="1:10" s="67" customFormat="1" x14ac:dyDescent="0.25">
      <c r="A59" s="70"/>
      <c r="B59" s="70"/>
      <c r="C59" s="70"/>
      <c r="D59" s="70"/>
      <c r="E59" s="70"/>
      <c r="F59" s="70"/>
      <c r="G59" s="70"/>
      <c r="H59" s="70"/>
      <c r="I59" s="70"/>
      <c r="J59" s="70"/>
    </row>
    <row r="60" spans="1:10" ht="15.75" customHeight="1" x14ac:dyDescent="0.25">
      <c r="A60" s="151" t="s">
        <v>17</v>
      </c>
      <c r="B60" s="152"/>
      <c r="C60" s="152"/>
      <c r="D60" s="71"/>
      <c r="E60" s="145"/>
      <c r="F60" s="145"/>
      <c r="G60" s="145"/>
      <c r="H60" s="145"/>
      <c r="I60" s="145"/>
      <c r="J60" s="145"/>
    </row>
    <row r="61" spans="1:10" x14ac:dyDescent="0.25">
      <c r="A61" s="72"/>
      <c r="B61" s="72"/>
      <c r="C61" s="72"/>
      <c r="D61" s="73"/>
      <c r="E61" s="146"/>
      <c r="F61" s="146"/>
      <c r="G61" s="146"/>
      <c r="H61" s="146"/>
      <c r="I61" s="146"/>
      <c r="J61" s="146"/>
    </row>
    <row r="62" spans="1:10" s="67" customFormat="1" x14ac:dyDescent="0.25">
      <c r="A62" s="70"/>
      <c r="B62" s="70"/>
      <c r="C62" s="70"/>
      <c r="D62" s="70"/>
      <c r="E62" s="70"/>
      <c r="F62" s="70"/>
      <c r="G62" s="70"/>
      <c r="H62" s="70"/>
      <c r="I62" s="70"/>
      <c r="J62" s="70"/>
    </row>
    <row r="63" spans="1:10" s="27" customFormat="1" x14ac:dyDescent="0.25">
      <c r="A63" s="183" t="s">
        <v>18</v>
      </c>
      <c r="B63" s="183"/>
      <c r="C63" s="183"/>
      <c r="D63" s="183"/>
      <c r="E63" s="183"/>
      <c r="F63" s="183"/>
      <c r="G63" s="183"/>
      <c r="H63" s="183"/>
      <c r="I63" s="183"/>
      <c r="J63" s="183"/>
    </row>
    <row r="64" spans="1:10" x14ac:dyDescent="0.25">
      <c r="A64" s="4" t="s">
        <v>31</v>
      </c>
      <c r="B64" s="179" t="s">
        <v>53</v>
      </c>
      <c r="C64" s="179"/>
      <c r="D64" s="179"/>
      <c r="E64" s="179"/>
      <c r="F64" s="179"/>
      <c r="G64" s="179"/>
      <c r="H64" s="179"/>
      <c r="I64" s="179"/>
      <c r="J64" s="179"/>
    </row>
    <row r="65" spans="1:10" x14ac:dyDescent="0.25">
      <c r="A65" s="4" t="s">
        <v>32</v>
      </c>
      <c r="B65" s="172" t="s">
        <v>69</v>
      </c>
      <c r="C65" s="172"/>
      <c r="D65" s="172"/>
      <c r="E65" s="172"/>
      <c r="F65" s="172"/>
      <c r="G65" s="172"/>
      <c r="H65" s="172"/>
      <c r="I65" s="172"/>
      <c r="J65" s="172"/>
    </row>
    <row r="66" spans="1:10" x14ac:dyDescent="0.25">
      <c r="A66" s="4" t="s">
        <v>33</v>
      </c>
      <c r="B66" s="172" t="s">
        <v>120</v>
      </c>
      <c r="C66" s="172"/>
      <c r="D66" s="172"/>
      <c r="E66" s="172"/>
      <c r="F66" s="172"/>
      <c r="G66" s="172"/>
      <c r="H66" s="172"/>
      <c r="I66" s="172"/>
      <c r="J66" s="172"/>
    </row>
    <row r="67" spans="1:10" ht="24.75" customHeight="1" x14ac:dyDescent="0.25">
      <c r="A67" s="4" t="s">
        <v>34</v>
      </c>
      <c r="B67" s="172" t="s">
        <v>119</v>
      </c>
      <c r="C67" s="172"/>
      <c r="D67" s="172"/>
      <c r="E67" s="172"/>
      <c r="F67" s="172"/>
      <c r="G67" s="172"/>
      <c r="H67" s="172"/>
      <c r="I67" s="172"/>
      <c r="J67" s="172"/>
    </row>
    <row r="68" spans="1:10" ht="13.5" customHeight="1" x14ac:dyDescent="0.25">
      <c r="A68" s="4" t="s">
        <v>35</v>
      </c>
      <c r="B68" s="179" t="s">
        <v>118</v>
      </c>
      <c r="C68" s="179"/>
      <c r="D68" s="179"/>
      <c r="E68" s="179"/>
      <c r="F68" s="179"/>
      <c r="G68" s="179"/>
      <c r="H68" s="33"/>
      <c r="I68" s="29"/>
      <c r="J68" s="29"/>
    </row>
    <row r="69" spans="1:10" ht="12.75" customHeight="1" x14ac:dyDescent="0.25">
      <c r="A69" s="4" t="s">
        <v>36</v>
      </c>
      <c r="B69" s="179" t="s">
        <v>70</v>
      </c>
      <c r="C69" s="179"/>
      <c r="D69" s="179"/>
      <c r="E69" s="179"/>
      <c r="F69" s="179"/>
      <c r="G69" s="179"/>
      <c r="H69" s="179"/>
      <c r="I69" s="29"/>
      <c r="J69" s="29"/>
    </row>
    <row r="70" spans="1:10" x14ac:dyDescent="0.25">
      <c r="A70" s="4" t="s">
        <v>37</v>
      </c>
      <c r="B70" s="172" t="s">
        <v>68</v>
      </c>
      <c r="C70" s="172"/>
      <c r="D70" s="172"/>
      <c r="E70" s="172"/>
      <c r="F70" s="172"/>
      <c r="G70" s="172"/>
      <c r="H70" s="172"/>
      <c r="I70" s="172"/>
      <c r="J70" s="172"/>
    </row>
    <row r="71" spans="1:10" x14ac:dyDescent="0.25">
      <c r="A71" s="4" t="s">
        <v>38</v>
      </c>
      <c r="B71" s="179" t="s">
        <v>121</v>
      </c>
      <c r="C71" s="179"/>
      <c r="D71" s="179"/>
      <c r="E71" s="179"/>
      <c r="F71" s="179"/>
      <c r="G71" s="179"/>
      <c r="H71" s="179"/>
      <c r="I71" s="179"/>
      <c r="J71" s="179"/>
    </row>
    <row r="72" spans="1:10" ht="25.5" customHeight="1" x14ac:dyDescent="0.25">
      <c r="A72" s="4" t="s">
        <v>39</v>
      </c>
      <c r="B72" s="172" t="s">
        <v>122</v>
      </c>
      <c r="C72" s="172"/>
      <c r="D72" s="172"/>
      <c r="E72" s="172"/>
      <c r="F72" s="172"/>
      <c r="G72" s="172"/>
      <c r="H72" s="172"/>
      <c r="I72" s="172"/>
      <c r="J72" s="172"/>
    </row>
    <row r="73" spans="1:10" x14ac:dyDescent="0.25">
      <c r="A73" s="4" t="s">
        <v>40</v>
      </c>
      <c r="B73" s="172" t="s">
        <v>71</v>
      </c>
      <c r="C73" s="172"/>
      <c r="D73" s="172"/>
      <c r="E73" s="172"/>
      <c r="F73" s="172"/>
      <c r="G73" s="172"/>
      <c r="H73" s="172"/>
      <c r="I73" s="172"/>
      <c r="J73" s="172"/>
    </row>
    <row r="74" spans="1:10" x14ac:dyDescent="0.25">
      <c r="A74" s="4" t="s">
        <v>48</v>
      </c>
      <c r="B74" s="172" t="s">
        <v>72</v>
      </c>
      <c r="C74" s="172"/>
      <c r="D74" s="172"/>
      <c r="E74" s="172"/>
      <c r="F74" s="172"/>
      <c r="G74" s="172"/>
      <c r="H74" s="172"/>
      <c r="I74" s="172"/>
      <c r="J74" s="172"/>
    </row>
    <row r="75" spans="1:10" x14ac:dyDescent="0.25">
      <c r="A75" s="4" t="s">
        <v>49</v>
      </c>
      <c r="B75" s="172" t="s">
        <v>73</v>
      </c>
      <c r="C75" s="172"/>
      <c r="D75" s="172"/>
      <c r="E75" s="172"/>
      <c r="F75" s="172"/>
      <c r="G75" s="172"/>
      <c r="H75" s="172"/>
      <c r="I75" s="172"/>
      <c r="J75" s="172"/>
    </row>
    <row r="76" spans="1:10" s="78" customFormat="1" x14ac:dyDescent="0.25">
      <c r="A76" s="184" t="s">
        <v>114</v>
      </c>
      <c r="B76" s="184"/>
      <c r="C76" s="184"/>
      <c r="D76" s="184"/>
      <c r="E76" s="184"/>
      <c r="F76" s="184"/>
      <c r="G76" s="184"/>
      <c r="H76" s="184"/>
      <c r="I76" s="184"/>
      <c r="J76" s="184"/>
    </row>
    <row r="77" spans="1:10" s="78" customFormat="1" x14ac:dyDescent="0.25">
      <c r="A77" s="131" t="s">
        <v>31</v>
      </c>
      <c r="B77" s="177" t="s">
        <v>123</v>
      </c>
      <c r="C77" s="177"/>
      <c r="D77" s="177"/>
      <c r="E77" s="177"/>
      <c r="F77" s="177"/>
      <c r="G77" s="177"/>
      <c r="H77" s="177"/>
      <c r="I77" s="177"/>
      <c r="J77" s="177"/>
    </row>
    <row r="78" spans="1:10" s="78" customFormat="1" x14ac:dyDescent="0.25">
      <c r="A78" s="133" t="s">
        <v>32</v>
      </c>
      <c r="B78" s="177" t="s">
        <v>124</v>
      </c>
      <c r="C78" s="177"/>
      <c r="D78" s="177"/>
      <c r="E78" s="177"/>
      <c r="F78" s="177"/>
      <c r="G78" s="177"/>
      <c r="H78" s="177"/>
      <c r="I78" s="177"/>
      <c r="J78" s="177"/>
    </row>
    <row r="79" spans="1:10" s="78" customFormat="1" ht="34.799999999999997" customHeight="1" x14ac:dyDescent="0.25">
      <c r="A79" s="131" t="s">
        <v>33</v>
      </c>
      <c r="B79" s="177" t="s">
        <v>126</v>
      </c>
      <c r="C79" s="177"/>
      <c r="D79" s="177"/>
      <c r="E79" s="177"/>
      <c r="F79" s="177"/>
      <c r="G79" s="177"/>
      <c r="H79" s="177"/>
      <c r="I79" s="177"/>
      <c r="J79" s="177"/>
    </row>
    <row r="80" spans="1:10" s="78" customFormat="1" x14ac:dyDescent="0.25">
      <c r="A80" s="131" t="s">
        <v>34</v>
      </c>
      <c r="B80" s="177" t="s">
        <v>125</v>
      </c>
      <c r="C80" s="177"/>
      <c r="D80" s="177"/>
      <c r="E80" s="177"/>
      <c r="F80" s="177"/>
      <c r="G80" s="177"/>
      <c r="H80" s="177"/>
      <c r="I80" s="177"/>
      <c r="J80" s="177"/>
    </row>
    <row r="81" spans="2:10" x14ac:dyDescent="0.25">
      <c r="B81" s="177"/>
      <c r="C81" s="177"/>
      <c r="D81" s="177"/>
      <c r="E81" s="177"/>
      <c r="F81" s="177"/>
      <c r="G81" s="177"/>
      <c r="H81" s="177"/>
      <c r="I81" s="177"/>
      <c r="J81" s="177"/>
    </row>
    <row r="82" spans="2:10" x14ac:dyDescent="0.25">
      <c r="B82" s="177"/>
      <c r="C82" s="177"/>
      <c r="D82" s="177"/>
      <c r="E82" s="177"/>
      <c r="F82" s="177"/>
      <c r="G82" s="177"/>
      <c r="H82" s="177"/>
      <c r="I82" s="177"/>
      <c r="J82" s="177"/>
    </row>
  </sheetData>
  <mergeCells count="78">
    <mergeCell ref="B78:J78"/>
    <mergeCell ref="B3:H4"/>
    <mergeCell ref="A37:D37"/>
    <mergeCell ref="A41:D41"/>
    <mergeCell ref="A45:D45"/>
    <mergeCell ref="A31:B31"/>
    <mergeCell ref="A38:J38"/>
    <mergeCell ref="A39:D39"/>
    <mergeCell ref="E9:J9"/>
    <mergeCell ref="A44:D44"/>
    <mergeCell ref="A34:D34"/>
    <mergeCell ref="A15:J15"/>
    <mergeCell ref="A32:J32"/>
    <mergeCell ref="A29:B29"/>
    <mergeCell ref="B17:J17"/>
    <mergeCell ref="B20:J20"/>
    <mergeCell ref="A26:D26"/>
    <mergeCell ref="A76:J76"/>
    <mergeCell ref="B75:J75"/>
    <mergeCell ref="A43:D43"/>
    <mergeCell ref="B16:J16"/>
    <mergeCell ref="B18:J18"/>
    <mergeCell ref="B19:J19"/>
    <mergeCell ref="G24:G25"/>
    <mergeCell ref="H24:H25"/>
    <mergeCell ref="I24:I25"/>
    <mergeCell ref="J24:J25"/>
    <mergeCell ref="F24:F25"/>
    <mergeCell ref="A35:D35"/>
    <mergeCell ref="A33:D33"/>
    <mergeCell ref="B72:J72"/>
    <mergeCell ref="B69:H69"/>
    <mergeCell ref="A30:B30"/>
    <mergeCell ref="B82:J82"/>
    <mergeCell ref="A46:D46"/>
    <mergeCell ref="B68:G68"/>
    <mergeCell ref="B65:J65"/>
    <mergeCell ref="B66:J66"/>
    <mergeCell ref="B67:J67"/>
    <mergeCell ref="B81:J81"/>
    <mergeCell ref="B77:J77"/>
    <mergeCell ref="B79:J79"/>
    <mergeCell ref="B80:J80"/>
    <mergeCell ref="B71:J71"/>
    <mergeCell ref="A54:D54"/>
    <mergeCell ref="A63:J63"/>
    <mergeCell ref="B70:J70"/>
    <mergeCell ref="B64:J64"/>
    <mergeCell ref="E60:J61"/>
    <mergeCell ref="A60:C60"/>
    <mergeCell ref="B73:J73"/>
    <mergeCell ref="B74:J74"/>
    <mergeCell ref="A40:D40"/>
    <mergeCell ref="A50:D50"/>
    <mergeCell ref="A52:D52"/>
    <mergeCell ref="A49:D49"/>
    <mergeCell ref="A42:J42"/>
    <mergeCell ref="E22:J22"/>
    <mergeCell ref="A22:D22"/>
    <mergeCell ref="A23:D23"/>
    <mergeCell ref="A27:B27"/>
    <mergeCell ref="A28:B28"/>
    <mergeCell ref="B5:H6"/>
    <mergeCell ref="E57:J58"/>
    <mergeCell ref="A36:D36"/>
    <mergeCell ref="A48:D48"/>
    <mergeCell ref="A51:D51"/>
    <mergeCell ref="A53:D53"/>
    <mergeCell ref="A57:C57"/>
    <mergeCell ref="A9:D9"/>
    <mergeCell ref="A10:D10"/>
    <mergeCell ref="A11:D11"/>
    <mergeCell ref="A13:D13"/>
    <mergeCell ref="A12:D12"/>
    <mergeCell ref="A24:D24"/>
    <mergeCell ref="A25:D25"/>
    <mergeCell ref="E24:E25"/>
    <mergeCell ref="A14:D14"/>
  </mergeCells>
  <conditionalFormatting sqref="E14:J14">
    <cfRule type="cellIs" dxfId="4" priority="2" stopIfTrue="1" operator="greaterThan">
      <formula>100%</formula>
    </cfRule>
    <cfRule type="cellIs" dxfId="3" priority="33" stopIfTrue="1" operator="lessThan">
      <formula>100%</formula>
    </cfRule>
    <cfRule type="cellIs" dxfId="2" priority="37" stopIfTrue="1" operator="equal">
      <formula>100%</formula>
    </cfRule>
  </conditionalFormatting>
  <conditionalFormatting sqref="E54:J56">
    <cfRule type="cellIs" dxfId="1" priority="3" operator="equal">
      <formula>1</formula>
    </cfRule>
  </conditionalFormatting>
  <conditionalFormatting sqref="E12:J13">
    <cfRule type="notContainsBlanks" dxfId="0" priority="1">
      <formula>LEN(TRIM(E12))&gt;0</formula>
    </cfRule>
  </conditionalFormatting>
  <dataValidations xWindow="582" yWindow="991" count="2">
    <dataValidation type="list" errorStyle="information" allowBlank="1" showInputMessage="1" showErrorMessage="1" errorTitle="Incorrect entry" error="Please select an entry from the list." promptTitle="Workshop required" prompt="Please indicate if a real options analysis workshop is required." sqref="E46:J46" xr:uid="{00000000-0002-0000-0100-000000000000}">
      <formula1>"Yes,No,Maybe"</formula1>
    </dataValidation>
    <dataValidation type="whole" errorStyle="information" allowBlank="1" showInputMessage="1" showErrorMessage="1" errorTitle="Incorrect ranking" error="Please enter a ranking from 1 to 6." promptTitle="Option ranking" prompt="Rank each option in order of preference." sqref="E54:J54" xr:uid="{00000000-0002-0000-0100-000001000000}">
      <formula1>1</formula1>
      <formula2>6</formula2>
    </dataValidation>
  </dataValidations>
  <pageMargins left="0.25" right="0.25" top="0.75" bottom="0.75" header="0.3" footer="0.3"/>
  <pageSetup paperSize="8" scale="97" fitToHeight="0" orientation="portrait" r:id="rId1"/>
  <headerFooter>
    <oddFooter>&amp;L&amp;1#&amp;"Calibri"&amp;11&amp;K000000Unofficial</oddFooter>
  </headerFooter>
</worksheet>
</file>

<file path=customUI/_rels/customUI14.xml.rels><?xml version="1.0" encoding="UTF-8" standalone="yes"?>
<Relationships xmlns="http://schemas.openxmlformats.org/package/2006/relationships"><Relationship Id="CreateReport" Type="http://schemas.openxmlformats.org/officeDocument/2006/relationships/image" Target="images/CreateBriefingFolder.png"/><Relationship Id="CopyInterventions" Type="http://schemas.openxmlformats.org/officeDocument/2006/relationships/image" Target="images/CopyInterventions.png"/></Relationships>
</file>

<file path=customUI/customUI14.xml><?xml version="1.0" encoding="utf-8"?>
<customUI xmlns="http://schemas.microsoft.com/office/2009/07/customui">
  <ribbon startFromScratch="false">
    <tabs>
      <tab id="tabRoar" label="ROA Report">
        <group id="grpROAReport" label="ROA Report">
          <button id="btnCopyInterventions" label="Copy Interventions" size="large" image="CopyInterventions" onAction="ROARibbonCallbacks.CallbackOnAction" screentip="Copy interventions to the ROA worksheet."/>
          <button id="btnCreateReport" label="Create Report" size="large" image="CreateReport" onAction="ROARibbonCallbacks.CallbackOnAction" screentip="Create Response Options Analysis Repor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72</vt:i4>
      </vt:variant>
    </vt:vector>
  </HeadingPairs>
  <TitlesOfParts>
    <vt:vector size="74" baseType="lpstr">
      <vt:lpstr>KPI and Intervention assessment</vt:lpstr>
      <vt:lpstr>ROA Worksheet</vt:lpstr>
      <vt:lpstr>Benefit1KPI1</vt:lpstr>
      <vt:lpstr>Benefit1KPI1Rating</vt:lpstr>
      <vt:lpstr>Benefit1KPI2</vt:lpstr>
      <vt:lpstr>Benefit1KPI2Rating</vt:lpstr>
      <vt:lpstr>Benefit2KPI1</vt:lpstr>
      <vt:lpstr>Benefit2KPI1Rating</vt:lpstr>
      <vt:lpstr>Benefit2KPI2</vt:lpstr>
      <vt:lpstr>Benefit2KPI2Rating</vt:lpstr>
      <vt:lpstr>Benefit3KPI1</vt:lpstr>
      <vt:lpstr>Benefit3KPI1Rating</vt:lpstr>
      <vt:lpstr>Benefit3KPI2</vt:lpstr>
      <vt:lpstr>Benefit3KPI2Rating</vt:lpstr>
      <vt:lpstr>Benefit4KPI1</vt:lpstr>
      <vt:lpstr>Benefit4KPI1Rating</vt:lpstr>
      <vt:lpstr>Benefit4KPI2</vt:lpstr>
      <vt:lpstr>Benefit4KPI2Rating</vt:lpstr>
      <vt:lpstr>DepartmentName</vt:lpstr>
      <vt:lpstr>InvestmentSubtitle</vt:lpstr>
      <vt:lpstr>InvestmentTitle</vt:lpstr>
      <vt:lpstr>Option1Benefit1</vt:lpstr>
      <vt:lpstr>Option1Benefit2</vt:lpstr>
      <vt:lpstr>Option1Benefit3</vt:lpstr>
      <vt:lpstr>Option1Benefit4</vt:lpstr>
      <vt:lpstr>Option1Description</vt:lpstr>
      <vt:lpstr>Option1Interventions</vt:lpstr>
      <vt:lpstr>Option1Title</vt:lpstr>
      <vt:lpstr>Option1WeightedBenefit</vt:lpstr>
      <vt:lpstr>Option2Benefit1</vt:lpstr>
      <vt:lpstr>Option2Benefit2</vt:lpstr>
      <vt:lpstr>Option2Benefit3</vt:lpstr>
      <vt:lpstr>Option2Benefit4</vt:lpstr>
      <vt:lpstr>Option2Description</vt:lpstr>
      <vt:lpstr>Option2Interventions</vt:lpstr>
      <vt:lpstr>Option2Title</vt:lpstr>
      <vt:lpstr>Option2WeightedBenefit</vt:lpstr>
      <vt:lpstr>Option3Benefit1</vt:lpstr>
      <vt:lpstr>Option3Benefit2</vt:lpstr>
      <vt:lpstr>Option3Benefit3</vt:lpstr>
      <vt:lpstr>Option3Benefit4</vt:lpstr>
      <vt:lpstr>Option3Description</vt:lpstr>
      <vt:lpstr>Option3Interventions</vt:lpstr>
      <vt:lpstr>Option3Title</vt:lpstr>
      <vt:lpstr>Option3WeightedBenefit</vt:lpstr>
      <vt:lpstr>Option4Benefit1</vt:lpstr>
      <vt:lpstr>Option4Benefit2</vt:lpstr>
      <vt:lpstr>Option4Benefit3</vt:lpstr>
      <vt:lpstr>Option4Benefit4</vt:lpstr>
      <vt:lpstr>Option4Description</vt:lpstr>
      <vt:lpstr>Option4Interventions</vt:lpstr>
      <vt:lpstr>Option4Title</vt:lpstr>
      <vt:lpstr>Option4WeightedBenefit</vt:lpstr>
      <vt:lpstr>Option5Benefit1</vt:lpstr>
      <vt:lpstr>Option5Benefit2</vt:lpstr>
      <vt:lpstr>Option5Benefit3</vt:lpstr>
      <vt:lpstr>Option5Benefit4</vt:lpstr>
      <vt:lpstr>Option5Description</vt:lpstr>
      <vt:lpstr>Option5Interventions</vt:lpstr>
      <vt:lpstr>Option5Title</vt:lpstr>
      <vt:lpstr>Option5WeightedBenefit</vt:lpstr>
      <vt:lpstr>Option6Benefit1</vt:lpstr>
      <vt:lpstr>Option6Benefit2</vt:lpstr>
      <vt:lpstr>Option6Benefit3</vt:lpstr>
      <vt:lpstr>Option6Benefit4</vt:lpstr>
      <vt:lpstr>Option6Description</vt:lpstr>
      <vt:lpstr>Option6Interventions</vt:lpstr>
      <vt:lpstr>Option6Title</vt:lpstr>
      <vt:lpstr>Option6WeightedBenefit</vt:lpstr>
      <vt:lpstr>OverallAssessment</vt:lpstr>
      <vt:lpstr>'ROA Worksheet'!Print_Area</vt:lpstr>
      <vt:lpstr>Recommendation</vt:lpstr>
      <vt:lpstr>ROAInterventions</vt:lpstr>
      <vt:lpstr>ROARisks</vt:lpstr>
    </vt:vector>
  </TitlesOfParts>
  <Company>CenITex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IMS_6-0_FS_ROA_Worksheet</dc:title>
  <dc:creator>Rae Fankhauser</dc:creator>
  <dc:description>TRIM Record Number: in TRIM database:PT</dc:description>
  <cp:lastModifiedBy>User</cp:lastModifiedBy>
  <cp:lastPrinted>2017-02-14T07:30:30Z</cp:lastPrinted>
  <dcterms:created xsi:type="dcterms:W3CDTF">2012-06-06T01:04:20Z</dcterms:created>
  <dcterms:modified xsi:type="dcterms:W3CDTF">2020-06-12T06:36:14Z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6a0a4480-80cf-4035-91e9-964635d5a948</vt:lpwstr>
  </property>
  <property fmtid="{D5CDD505-2E9C-101B-9397-08002B2CF9AE}" pid="3" name="PSPFClassification">
    <vt:lpwstr>Do Not Mark</vt:lpwstr>
  </property>
  <property fmtid="{D5CDD505-2E9C-101B-9397-08002B2CF9AE}" pid="4" name="MSIP_Label_a0c8a985-0a2b-4d80-962b-fbab263ca2b4_Enabled">
    <vt:lpwstr>True</vt:lpwstr>
  </property>
  <property fmtid="{D5CDD505-2E9C-101B-9397-08002B2CF9AE}" pid="5" name="MSIP_Label_a0c8a985-0a2b-4d80-962b-fbab263ca2b4_SiteId">
    <vt:lpwstr>722ea0be-3e1c-4b11-ad6f-9401d6856e24</vt:lpwstr>
  </property>
  <property fmtid="{D5CDD505-2E9C-101B-9397-08002B2CF9AE}" pid="6" name="MSIP_Label_a0c8a985-0a2b-4d80-962b-fbab263ca2b4_Owner">
    <vt:lpwstr>Lara.Morton-Cox@dtf.vic.gov.au</vt:lpwstr>
  </property>
  <property fmtid="{D5CDD505-2E9C-101B-9397-08002B2CF9AE}" pid="7" name="MSIP_Label_a0c8a985-0a2b-4d80-962b-fbab263ca2b4_SetDate">
    <vt:lpwstr>2020-06-02T02:13:19.9802569Z</vt:lpwstr>
  </property>
  <property fmtid="{D5CDD505-2E9C-101B-9397-08002B2CF9AE}" pid="8" name="MSIP_Label_a0c8a985-0a2b-4d80-962b-fbab263ca2b4_Name">
    <vt:lpwstr>Unofficial</vt:lpwstr>
  </property>
  <property fmtid="{D5CDD505-2E9C-101B-9397-08002B2CF9AE}" pid="9" name="MSIP_Label_a0c8a985-0a2b-4d80-962b-fbab263ca2b4_Application">
    <vt:lpwstr>Microsoft Azure Information Protection</vt:lpwstr>
  </property>
  <property fmtid="{D5CDD505-2E9C-101B-9397-08002B2CF9AE}" pid="10" name="MSIP_Label_a0c8a985-0a2b-4d80-962b-fbab263ca2b4_Extended_MSFT_Method">
    <vt:lpwstr>Manual</vt:lpwstr>
  </property>
  <property fmtid="{D5CDD505-2E9C-101B-9397-08002B2CF9AE}" pid="11" name="Sensitivity">
    <vt:lpwstr>Unofficial</vt:lpwstr>
  </property>
</Properties>
</file>